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96" activeTab="1"/>
  </bookViews>
  <sheets>
    <sheet name="入力上の注意 " sheetId="1" r:id="rId1"/>
    <sheet name="競技者一覧" sheetId="2" r:id="rId2"/>
    <sheet name="リレーチーム" sheetId="3" r:id="rId3"/>
    <sheet name="種目一覧" sheetId="4" r:id="rId4"/>
    <sheet name="Sheet1" sheetId="5" state="hidden" r:id="rId5"/>
    <sheet name="参加費集計" sheetId="6" state="hidden" r:id="rId6"/>
    <sheet name="2017年度参加実績" sheetId="7" state="hidden" r:id="rId7"/>
    <sheet name="団体CSV" sheetId="8" r:id="rId8"/>
    <sheet name="リレーCSV" sheetId="9" state="hidden" r:id="rId9"/>
    <sheet name="学校名簿" sheetId="10" state="hidden" r:id="rId10"/>
    <sheet name="学校番号表" sheetId="11" state="hidden" r:id="rId11"/>
    <sheet name="Sheet2" sheetId="12" state="hidden" r:id="rId12"/>
  </sheets>
  <definedNames>
    <definedName name="_1">'競技者一覧'!$AE$11:$AE$29</definedName>
    <definedName name="_2">'競技者一覧'!$AF$11:$AF$27</definedName>
    <definedName name="_xlfn.IFERROR" hidden="1">#NAME?</definedName>
    <definedName name="性別">'競技者一覧'!$V$11:$V$12</definedName>
  </definedNames>
  <calcPr fullCalcOnLoad="1"/>
</workbook>
</file>

<file path=xl/sharedStrings.xml><?xml version="1.0" encoding="utf-8"?>
<sst xmlns="http://schemas.openxmlformats.org/spreadsheetml/2006/main" count="1400" uniqueCount="1175">
  <si>
    <t>申込み作成上の注意事項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</si>
  <si>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</si>
  <si>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</si>
  <si>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</si>
  <si>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</si>
  <si>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</si>
  <si>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</si>
  <si>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</si>
  <si>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</si>
  <si>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</si>
  <si>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</si>
  <si>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種目コード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</si>
  <si>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</si>
  <si>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</si>
  <si>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</si>
  <si>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</si>
  <si>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</si>
  <si>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</si>
  <si>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</si>
  <si>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</si>
  <si>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</si>
  <si>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</si>
  <si>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</si>
  <si>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</si>
  <si>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</si>
  <si>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</si>
  <si>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</si>
  <si>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</si>
  <si>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</si>
  <si>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</si>
  <si>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</si>
  <si>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</si>
  <si>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</si>
  <si>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</si>
  <si>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</si>
  <si>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</si>
  <si>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</si>
  <si>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団体名</t>
  </si>
  <si>
    <t>府県名</t>
  </si>
  <si>
    <t>ナンバー</t>
  </si>
  <si>
    <t>ﾌﾘｶﾞﾅ</t>
  </si>
  <si>
    <t>ﾌﾘｶﾞﾅ</t>
  </si>
  <si>
    <t>最近の最高記録は半角英数で入力して下さい。区切り文字なしです。</t>
  </si>
  <si>
    <t>例）東大寺中.xls　　鴻ノ池ＳＣ.xls</t>
  </si>
  <si>
    <t>学校の場合は小・中・高・大をつけて下さい　　東大寺学園中、京都大、等</t>
  </si>
  <si>
    <t>中学男子</t>
  </si>
  <si>
    <t>中学女子</t>
  </si>
  <si>
    <t>一般・高校男子</t>
  </si>
  <si>
    <t>※入力上の注意をよくお読み下さい。</t>
  </si>
  <si>
    <t>個人種目3</t>
  </si>
  <si>
    <t>個人種目4</t>
  </si>
  <si>
    <t>合計</t>
  </si>
  <si>
    <t>種目数</t>
  </si>
  <si>
    <t>参加費</t>
  </si>
  <si>
    <t>　　平成３０年度、参加費の減額を、下記のようにしたいと思います。ご理解お願いします。</t>
  </si>
  <si>
    <t>１回目</t>
  </si>
  <si>
    <t>２回目</t>
  </si>
  <si>
    <t>３回目</t>
  </si>
  <si>
    <t>４回目</t>
  </si>
  <si>
    <t>５回目</t>
  </si>
  <si>
    <t>６回目</t>
  </si>
  <si>
    <t>７回目</t>
  </si>
  <si>
    <t>①</t>
  </si>
  <si>
    <r>
      <t>100</t>
    </r>
    <r>
      <rPr>
        <sz val="10.5"/>
        <rFont val="ＭＳ 明朝"/>
        <family val="1"/>
      </rPr>
      <t>円</t>
    </r>
  </si>
  <si>
    <t>②</t>
  </si>
  <si>
    <r>
      <t>200</t>
    </r>
    <r>
      <rPr>
        <sz val="10.5"/>
        <rFont val="ＭＳ 明朝"/>
        <family val="1"/>
      </rPr>
      <t>円</t>
    </r>
  </si>
  <si>
    <t>③</t>
  </si>
  <si>
    <r>
      <t>500</t>
    </r>
    <r>
      <rPr>
        <sz val="10.5"/>
        <rFont val="ＭＳ 明朝"/>
        <family val="1"/>
      </rPr>
      <t>円</t>
    </r>
  </si>
  <si>
    <r>
      <t>400</t>
    </r>
    <r>
      <rPr>
        <sz val="10.5"/>
        <rFont val="ＭＳ 明朝"/>
        <family val="1"/>
      </rPr>
      <t>円</t>
    </r>
  </si>
  <si>
    <r>
      <t>300</t>
    </r>
    <r>
      <rPr>
        <sz val="10.5"/>
        <rFont val="ＭＳ 明朝"/>
        <family val="1"/>
      </rPr>
      <t>円</t>
    </r>
  </si>
  <si>
    <t>④</t>
  </si>
  <si>
    <t>⑤</t>
  </si>
  <si>
    <t>⑥</t>
  </si>
  <si>
    <t>参加回数</t>
  </si>
  <si>
    <t>※下記表を見て該当する欄に種目数を入れて下さい</t>
  </si>
  <si>
    <r>
      <t>②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奈良市内の中学、高校及び、市内の中学生によるスポーツクラブ団体で、平成２９年度、奈良市</t>
    </r>
  </si>
  <si>
    <r>
      <t>③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奈良市内の中学、高校及で、平成２９年度、奈良市記録会、山田記念の参加が２回以下の団体</t>
    </r>
  </si>
  <si>
    <r>
      <t>④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奈良市以外の中学、高校で、平成２９年度、奈良市記録会７回と山田記念の内、５回以上参加した団体</t>
    </r>
  </si>
  <si>
    <r>
      <t>⑤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奈良市以外の中学、高校で、平成２９年度、奈良市記録会７回と山田記念の内、３回または４回参加</t>
    </r>
  </si>
  <si>
    <r>
      <t xml:space="preserve">    </t>
    </r>
    <r>
      <rPr>
        <sz val="10.5"/>
        <rFont val="ＭＳ 明朝"/>
        <family val="1"/>
      </rPr>
      <t>※各団体は、役員１名以上と補助員を出して、参加したと見なす。</t>
    </r>
  </si>
  <si>
    <r>
      <t xml:space="preserve">    </t>
    </r>
    <r>
      <rPr>
        <sz val="10.5"/>
        <rFont val="ＭＳ 明朝"/>
        <family val="1"/>
      </rPr>
      <t>※主たる指導者が転勤等で新しい団体に移った時、その団体も指導者の減額が適用される。</t>
    </r>
  </si>
  <si>
    <t>　　　誤りがある場合は、お知らせ下さい。</t>
  </si>
  <si>
    <t>※２９年度参加実績が２回以下の中学・高校</t>
  </si>
  <si>
    <t>　１種目５００円、四種１０００円</t>
  </si>
  <si>
    <t>　県内・県外は問いませんが、役員・補助員を出して頂きます。。</t>
  </si>
  <si>
    <t>※大学・一般は奈良陸協登録は５００円、他府県登録は１５００円です。</t>
  </si>
  <si>
    <t>⑥…奈良市外の中学、高校で、平成２９年度、奈良市記録会６回と山田記念の内、参加が２回以下の団体</t>
  </si>
  <si>
    <r>
      <t>①</t>
    </r>
    <r>
      <rPr>
        <sz val="7"/>
        <rFont val="Times New Roman"/>
        <family val="1"/>
      </rPr>
      <t> </t>
    </r>
    <r>
      <rPr>
        <sz val="10.5"/>
        <rFont val="ＭＳ 明朝"/>
        <family val="1"/>
      </rPr>
      <t>奈良市内の中学、高校及び、市内の中学生によるスポーツクラブ団体で、平成３０年度、奈良市</t>
    </r>
  </si>
  <si>
    <r>
      <t>　陸協に団体登録をした団体</t>
    </r>
    <r>
      <rPr>
        <sz val="10.5"/>
        <rFont val="Times New Roman"/>
        <family val="1"/>
      </rPr>
      <t xml:space="preserve">  </t>
    </r>
  </si>
  <si>
    <t>　記録会７回と山田記念の内、３回以上参加した団体</t>
  </si>
  <si>
    <t>　した団体</t>
  </si>
  <si>
    <t>奈良市記録会、参加費減額表（中学・高校に限る）</t>
  </si>
  <si>
    <t>参加費集計シート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</si>
  <si>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</si>
  <si>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</si>
  <si>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</si>
  <si>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</si>
  <si>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</si>
  <si>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</si>
  <si>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</si>
  <si>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</si>
  <si>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</si>
  <si>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</si>
  <si>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</si>
  <si>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</si>
  <si>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</si>
  <si>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>個人種目5</t>
  </si>
  <si>
    <t>11秒45…1145　12m34…1234　1m50…150　6分5秒15…60515</t>
  </si>
  <si>
    <t>都道府県</t>
  </si>
  <si>
    <t>府県№</t>
  </si>
  <si>
    <t>学校名</t>
  </si>
  <si>
    <t>回数</t>
  </si>
  <si>
    <t>伏見中</t>
  </si>
  <si>
    <t>二名中</t>
  </si>
  <si>
    <t>京西中</t>
  </si>
  <si>
    <t>東大寺学園中</t>
  </si>
  <si>
    <t>東大寺学園高</t>
  </si>
  <si>
    <t>飛鳥中</t>
  </si>
  <si>
    <t>富雄南中</t>
  </si>
  <si>
    <t>奈良育英高</t>
  </si>
  <si>
    <t>若草中</t>
  </si>
  <si>
    <t>都南中</t>
  </si>
  <si>
    <t>教育大付属中</t>
  </si>
  <si>
    <t>鴻ノ池ＳＣ（中）</t>
  </si>
  <si>
    <t>三笠中</t>
  </si>
  <si>
    <t>一条高</t>
  </si>
  <si>
    <t>都祁中</t>
  </si>
  <si>
    <t>奈良大附高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</si>
  <si>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</si>
  <si>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</si>
  <si>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</si>
  <si>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</si>
  <si>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</si>
  <si>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</si>
  <si>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</si>
  <si>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</si>
  <si>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</si>
  <si>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</si>
  <si>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</si>
  <si>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</si>
  <si>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王寺工高</t>
  </si>
  <si>
    <t>西城陽中</t>
  </si>
  <si>
    <t>富田林二中</t>
  </si>
  <si>
    <t>大阪桐蔭高</t>
  </si>
  <si>
    <t>平群中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</si>
  <si>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</si>
  <si>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</si>
  <si>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</si>
  <si>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</si>
  <si>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</si>
  <si>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</si>
  <si>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</si>
  <si>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</si>
  <si>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</si>
  <si>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</si>
  <si>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王寺南中</t>
  </si>
  <si>
    <t>大宇陀中</t>
  </si>
  <si>
    <t>田原本中</t>
  </si>
  <si>
    <t>天理北中</t>
  </si>
  <si>
    <t>光陽中</t>
  </si>
  <si>
    <t>至学館高</t>
  </si>
  <si>
    <t>京都光華中</t>
  </si>
  <si>
    <t>太秦中</t>
  </si>
  <si>
    <t>京都両洋高</t>
  </si>
  <si>
    <t>西京高</t>
  </si>
  <si>
    <t>塔南高</t>
  </si>
  <si>
    <t>京教大附高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</si>
  <si>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</si>
  <si>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</si>
  <si>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</si>
  <si>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</si>
  <si>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</si>
  <si>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</si>
  <si>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</si>
  <si>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</si>
  <si>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</si>
  <si>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</si>
  <si>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</si>
  <si>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</si>
  <si>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</si>
  <si>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同志社中</t>
  </si>
  <si>
    <t>西京高附中</t>
  </si>
  <si>
    <t>大枝中</t>
  </si>
  <si>
    <t>山科中</t>
  </si>
  <si>
    <t>北稜高</t>
  </si>
  <si>
    <t>高槻高</t>
  </si>
  <si>
    <t>高槻中</t>
  </si>
  <si>
    <t>葛城中</t>
  </si>
  <si>
    <t>香芝東中</t>
  </si>
  <si>
    <t>香芝西中</t>
  </si>
  <si>
    <t>広陵中</t>
  </si>
  <si>
    <t>智辯奈良カレッジ</t>
  </si>
  <si>
    <t>郡山東中</t>
  </si>
  <si>
    <t>2018参加費区分</t>
  </si>
  <si>
    <r>
      <t xml:space="preserve">    </t>
    </r>
    <r>
      <rPr>
        <sz val="10.5"/>
        <rFont val="ＭＳ 明朝"/>
        <family val="1"/>
      </rPr>
      <t>　２０１７年度参加実績を見て下さい。</t>
    </r>
  </si>
  <si>
    <t>２０１７年度参加実績</t>
  </si>
  <si>
    <t>名前</t>
  </si>
  <si>
    <t>個人DB</t>
  </si>
  <si>
    <t>TM</t>
  </si>
  <si>
    <t>KM</t>
  </si>
  <si>
    <t>LN</t>
  </si>
  <si>
    <t>参加種目数</t>
  </si>
  <si>
    <t>リレー参加数</t>
  </si>
  <si>
    <t>加茂川中</t>
  </si>
  <si>
    <t>旭丘中</t>
  </si>
  <si>
    <t>衣笠中</t>
  </si>
  <si>
    <t>雲ヶ畑中</t>
  </si>
  <si>
    <t>京都国際中</t>
  </si>
  <si>
    <t>小野郷中</t>
  </si>
  <si>
    <t>洛星中</t>
  </si>
  <si>
    <t>立命館中</t>
  </si>
  <si>
    <t>烏丸中</t>
  </si>
  <si>
    <t>上京中</t>
  </si>
  <si>
    <t>府立聾中</t>
  </si>
  <si>
    <t>嘉楽中</t>
  </si>
  <si>
    <t>二条中</t>
  </si>
  <si>
    <t>同志社女子中</t>
  </si>
  <si>
    <t>平安女子中</t>
  </si>
  <si>
    <t>北野中</t>
  </si>
  <si>
    <t>朱雀中</t>
  </si>
  <si>
    <t>春日丘中</t>
  </si>
  <si>
    <t>府立盲中</t>
  </si>
  <si>
    <t>西京附属中</t>
  </si>
  <si>
    <t>京都御池中</t>
  </si>
  <si>
    <t>中京中</t>
  </si>
  <si>
    <t>松原中</t>
  </si>
  <si>
    <t>西ノ京中</t>
  </si>
  <si>
    <t>大宅中</t>
  </si>
  <si>
    <t>下京中</t>
  </si>
  <si>
    <t>七条中</t>
  </si>
  <si>
    <t>龍谷大平安中</t>
  </si>
  <si>
    <t>八条中</t>
  </si>
  <si>
    <t>九条中</t>
  </si>
  <si>
    <t>洛南中</t>
  </si>
  <si>
    <t>凌風中</t>
  </si>
  <si>
    <t>岡崎中</t>
  </si>
  <si>
    <t>高野中</t>
  </si>
  <si>
    <t>下鴨中</t>
  </si>
  <si>
    <t>近衛中</t>
  </si>
  <si>
    <t>修学院中</t>
  </si>
  <si>
    <t>洛北中</t>
  </si>
  <si>
    <t>大原中</t>
  </si>
  <si>
    <t>花背中</t>
  </si>
  <si>
    <t>洛北附属中</t>
  </si>
  <si>
    <t>京都文教中</t>
  </si>
  <si>
    <t>朝鮮中</t>
  </si>
  <si>
    <t>ノートルダム中</t>
  </si>
  <si>
    <t>東山中</t>
  </si>
  <si>
    <t>開睛中</t>
  </si>
  <si>
    <t>音羽中</t>
  </si>
  <si>
    <t>花山中</t>
  </si>
  <si>
    <t>東山泉中</t>
  </si>
  <si>
    <t>大谷中</t>
  </si>
  <si>
    <t>華頂中</t>
  </si>
  <si>
    <t>京都女子中</t>
  </si>
  <si>
    <t>蜂ヶ岡中</t>
  </si>
  <si>
    <t>四条中</t>
  </si>
  <si>
    <t>西院中</t>
  </si>
  <si>
    <t>桂中</t>
  </si>
  <si>
    <t>高雄中</t>
  </si>
  <si>
    <t>宕陰中</t>
  </si>
  <si>
    <t>双ヶ丘中</t>
  </si>
  <si>
    <t>深草中</t>
  </si>
  <si>
    <t>藤森中</t>
  </si>
  <si>
    <t>桃山中</t>
  </si>
  <si>
    <t>醍醐中</t>
  </si>
  <si>
    <t>桃陵中</t>
  </si>
  <si>
    <t>聖母中</t>
  </si>
  <si>
    <t>附属京都中</t>
  </si>
  <si>
    <t>附属桃山中</t>
  </si>
  <si>
    <t>栗陵中</t>
  </si>
  <si>
    <t>安祥寺中</t>
  </si>
  <si>
    <t>樫原中</t>
  </si>
  <si>
    <t>小栗栖中</t>
  </si>
  <si>
    <t>梅津中</t>
  </si>
  <si>
    <t>勧修中</t>
  </si>
  <si>
    <t>神川中</t>
  </si>
  <si>
    <t>桂川中</t>
  </si>
  <si>
    <t>洛西中</t>
  </si>
  <si>
    <t>向島中</t>
  </si>
  <si>
    <t>西陵中</t>
  </si>
  <si>
    <t>西京極中</t>
  </si>
  <si>
    <t>久世中</t>
  </si>
  <si>
    <t>向島東中</t>
  </si>
  <si>
    <t>松尾中</t>
  </si>
  <si>
    <t>洛南附属中</t>
  </si>
  <si>
    <t>西賀茂中</t>
  </si>
  <si>
    <t>勝山中</t>
  </si>
  <si>
    <t>長岡中</t>
  </si>
  <si>
    <t>東宇治中</t>
  </si>
  <si>
    <t>宇治中</t>
  </si>
  <si>
    <t>西宇治中</t>
  </si>
  <si>
    <t>城陽中</t>
  </si>
  <si>
    <t>男山中</t>
  </si>
  <si>
    <t>田辺中</t>
  </si>
  <si>
    <t>泉ヶ丘中</t>
  </si>
  <si>
    <t>維孝館中</t>
  </si>
  <si>
    <t>木津中</t>
  </si>
  <si>
    <t>山城中</t>
  </si>
  <si>
    <t>和束中</t>
  </si>
  <si>
    <t>笠置中</t>
  </si>
  <si>
    <t>泉川中</t>
  </si>
  <si>
    <t>南桑中</t>
  </si>
  <si>
    <t>育親中</t>
  </si>
  <si>
    <t>殿田中</t>
  </si>
  <si>
    <t>和知中</t>
  </si>
  <si>
    <t>周山中</t>
  </si>
  <si>
    <t>美山中</t>
  </si>
  <si>
    <t>綾部中</t>
  </si>
  <si>
    <t>何北中</t>
  </si>
  <si>
    <t>八田中</t>
  </si>
  <si>
    <t>東綾中</t>
  </si>
  <si>
    <t>上林中</t>
  </si>
  <si>
    <t>豊里中</t>
  </si>
  <si>
    <t>桃映中</t>
  </si>
  <si>
    <t>南陵中</t>
  </si>
  <si>
    <t>成和中</t>
  </si>
  <si>
    <t>六人部中</t>
  </si>
  <si>
    <t>川口中</t>
  </si>
  <si>
    <t>青葉中</t>
  </si>
  <si>
    <t>白糸中</t>
  </si>
  <si>
    <t>和田中</t>
  </si>
  <si>
    <t>城南中</t>
  </si>
  <si>
    <t>城北中</t>
  </si>
  <si>
    <t>若浦中</t>
  </si>
  <si>
    <t>三和中</t>
  </si>
  <si>
    <t>大江中</t>
  </si>
  <si>
    <t>宮津中</t>
  </si>
  <si>
    <t>栗田中</t>
  </si>
  <si>
    <t>橋立中</t>
  </si>
  <si>
    <t>江陽中</t>
  </si>
  <si>
    <t>加悦中</t>
  </si>
  <si>
    <t>伊根中</t>
  </si>
  <si>
    <t>峰山中</t>
  </si>
  <si>
    <t>大宮中</t>
  </si>
  <si>
    <t>網野中</t>
  </si>
  <si>
    <t>弥栄中</t>
  </si>
  <si>
    <t>丹後中</t>
  </si>
  <si>
    <t>久美浜中</t>
  </si>
  <si>
    <t>共栄中</t>
  </si>
  <si>
    <t>日新中</t>
  </si>
  <si>
    <t>大山崎中</t>
  </si>
  <si>
    <t>北宇治中</t>
  </si>
  <si>
    <t>男山第二中</t>
  </si>
  <si>
    <t>男山第三中</t>
  </si>
  <si>
    <t>長岡第二中</t>
  </si>
  <si>
    <t>木幡中</t>
  </si>
  <si>
    <t>久御山中</t>
  </si>
  <si>
    <t>西ノ岡中</t>
  </si>
  <si>
    <t>長岡第三中</t>
  </si>
  <si>
    <t>南宇治中</t>
  </si>
  <si>
    <t>西小倉中</t>
  </si>
  <si>
    <t>南城陽中</t>
  </si>
  <si>
    <t>大住中</t>
  </si>
  <si>
    <t>北城陽中</t>
  </si>
  <si>
    <t>培良中</t>
  </si>
  <si>
    <t>寺戸中</t>
  </si>
  <si>
    <t>槇島中</t>
  </si>
  <si>
    <t>広野中</t>
  </si>
  <si>
    <t>長岡第四中</t>
  </si>
  <si>
    <t>詳徳中</t>
  </si>
  <si>
    <t>男山東中</t>
  </si>
  <si>
    <t>木津第二中</t>
  </si>
  <si>
    <t>精華南中</t>
  </si>
  <si>
    <t>同志社国際中</t>
  </si>
  <si>
    <t>夜久野中</t>
  </si>
  <si>
    <t>精華西中</t>
  </si>
  <si>
    <t>立命館宇治中</t>
  </si>
  <si>
    <t>園部附属中</t>
  </si>
  <si>
    <t>木津南中</t>
  </si>
  <si>
    <t>黄檗中</t>
  </si>
  <si>
    <t>福知山高附属中</t>
  </si>
  <si>
    <t>南陽高附属中</t>
  </si>
  <si>
    <t>洛水中</t>
  </si>
  <si>
    <t>精華女子中</t>
  </si>
  <si>
    <t>京産大附属中</t>
  </si>
  <si>
    <t>大原野中</t>
  </si>
  <si>
    <t>京都学園中</t>
  </si>
  <si>
    <t>花園中</t>
  </si>
  <si>
    <t>京都橘中</t>
  </si>
  <si>
    <t>役員</t>
  </si>
  <si>
    <t>奈良朱雀高</t>
  </si>
  <si>
    <t>奈良高</t>
  </si>
  <si>
    <t>西の京高</t>
  </si>
  <si>
    <t>平城高</t>
  </si>
  <si>
    <t>登美ヶ丘高</t>
  </si>
  <si>
    <t>高田高</t>
  </si>
  <si>
    <t>郡山高</t>
  </si>
  <si>
    <t>添上高</t>
  </si>
  <si>
    <t>橿原高</t>
  </si>
  <si>
    <t>畝傍高</t>
  </si>
  <si>
    <t>桜井高</t>
  </si>
  <si>
    <t>五條高</t>
  </si>
  <si>
    <t>生駒高</t>
  </si>
  <si>
    <t>奈良北高</t>
  </si>
  <si>
    <t>香芝高</t>
  </si>
  <si>
    <t>大宇陀高</t>
  </si>
  <si>
    <t>榛生昇陽高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</si>
  <si>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</si>
  <si>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</si>
  <si>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</si>
  <si>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</si>
  <si>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</si>
  <si>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</si>
  <si>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</si>
  <si>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</si>
  <si>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</si>
  <si>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</si>
  <si>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</si>
  <si>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</si>
  <si>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大正中</t>
  </si>
  <si>
    <t>下市中</t>
  </si>
  <si>
    <t>吉野中</t>
  </si>
  <si>
    <t>川上中</t>
  </si>
  <si>
    <t>洞川中</t>
  </si>
  <si>
    <t>安堵中</t>
  </si>
  <si>
    <t>上中学</t>
  </si>
  <si>
    <t>三郷中</t>
  </si>
  <si>
    <t>緑ケ丘中</t>
  </si>
  <si>
    <t>大瀬中</t>
  </si>
  <si>
    <t>新庄中</t>
  </si>
  <si>
    <t>王寺中</t>
  </si>
  <si>
    <t>白鳳中</t>
  </si>
  <si>
    <t>上牧中</t>
  </si>
  <si>
    <t>河合二中</t>
  </si>
  <si>
    <t>上牧二中</t>
  </si>
  <si>
    <t>室生中</t>
  </si>
  <si>
    <t>曽爾中</t>
  </si>
  <si>
    <t>平城東中</t>
  </si>
  <si>
    <t>都跡中</t>
  </si>
  <si>
    <t>富雄中</t>
  </si>
  <si>
    <t>登美ヶ丘北中</t>
  </si>
  <si>
    <t>平城西中</t>
  </si>
  <si>
    <t>帝塚山中</t>
  </si>
  <si>
    <t>登美ヶ丘中</t>
  </si>
  <si>
    <t>女子大附中</t>
  </si>
  <si>
    <t>春日中</t>
  </si>
  <si>
    <t>育英中</t>
  </si>
  <si>
    <t>平城中</t>
  </si>
  <si>
    <t>五條東中</t>
  </si>
  <si>
    <t>智辯学園中</t>
  </si>
  <si>
    <t>天理中</t>
  </si>
  <si>
    <t>県ろう</t>
  </si>
  <si>
    <t>奈良学園中</t>
  </si>
  <si>
    <t>聖心学園中</t>
  </si>
  <si>
    <t>桜井中</t>
  </si>
  <si>
    <t>桜井東中</t>
  </si>
  <si>
    <t>桜井西中</t>
  </si>
  <si>
    <t>西川中</t>
  </si>
  <si>
    <t>上野地中</t>
  </si>
  <si>
    <t>十津川中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</si>
  <si>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</si>
  <si>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</si>
  <si>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</si>
  <si>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</si>
  <si>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</si>
  <si>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</si>
  <si>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</si>
  <si>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</si>
  <si>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</si>
  <si>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</si>
  <si>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</si>
  <si>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</si>
  <si>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</si>
  <si>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</si>
  <si>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</si>
  <si>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</si>
  <si>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</si>
  <si>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京都府立大</t>
  </si>
  <si>
    <t>近畿大</t>
  </si>
  <si>
    <t>金沢大</t>
  </si>
  <si>
    <t>国際武道大</t>
  </si>
  <si>
    <t>大阪産業大</t>
  </si>
  <si>
    <t>大阪市立大</t>
  </si>
  <si>
    <t>大阪商業大</t>
  </si>
  <si>
    <t>大阪成蹊大学</t>
  </si>
  <si>
    <t>大阪体育大</t>
  </si>
  <si>
    <t>大阪大</t>
  </si>
  <si>
    <t>大阪府立大</t>
  </si>
  <si>
    <t>天理大</t>
  </si>
  <si>
    <t>桃山学院大</t>
  </si>
  <si>
    <t>同志社女子大</t>
  </si>
  <si>
    <t>同志社大</t>
  </si>
  <si>
    <t>奈良県立医科大</t>
  </si>
  <si>
    <t>福井大学</t>
  </si>
  <si>
    <t>龍谷大</t>
  </si>
  <si>
    <t>和歌山大</t>
  </si>
  <si>
    <t>佛教大</t>
  </si>
  <si>
    <t>福井陸協</t>
  </si>
  <si>
    <t>福井市役所</t>
  </si>
  <si>
    <t>奈良陸協</t>
  </si>
  <si>
    <t>京都陸協</t>
  </si>
  <si>
    <t>大阪陸協</t>
  </si>
  <si>
    <t>美浜中</t>
  </si>
  <si>
    <t>HIDESONZ</t>
  </si>
  <si>
    <t>東三河AC</t>
  </si>
  <si>
    <t>滋賀陸協</t>
  </si>
  <si>
    <t>多気中</t>
  </si>
  <si>
    <t>Gloria.AC</t>
  </si>
  <si>
    <t>RAC</t>
  </si>
  <si>
    <t>SFIDA.AC</t>
  </si>
  <si>
    <t>ミズノトラッククラブ</t>
  </si>
  <si>
    <t>京都学園高</t>
  </si>
  <si>
    <t>京都大学職員TC</t>
  </si>
  <si>
    <t>双鶴クラブ</t>
  </si>
  <si>
    <t>福知山AC</t>
  </si>
  <si>
    <t>ニコニコのり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</si>
  <si>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</si>
  <si>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</si>
  <si>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</si>
  <si>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</si>
  <si>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</si>
  <si>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</si>
  <si>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</si>
  <si>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大塚A.C</t>
  </si>
  <si>
    <t>柏原ELD</t>
  </si>
  <si>
    <t>枚方高</t>
  </si>
  <si>
    <t>コンドーテック</t>
  </si>
  <si>
    <t>ユニバ―AC</t>
  </si>
  <si>
    <t>住友電工</t>
  </si>
  <si>
    <t>神戸市陸協</t>
  </si>
  <si>
    <t>長谷川体育施設</t>
  </si>
  <si>
    <t>鳩印G&amp;T</t>
  </si>
  <si>
    <t>宝塚市陸協</t>
  </si>
  <si>
    <t>KOYO.AC</t>
  </si>
  <si>
    <t>Univ.AC</t>
  </si>
  <si>
    <t>スクアドラ</t>
  </si>
  <si>
    <t>鴻ノ池SC</t>
  </si>
  <si>
    <t>生駒市陸協</t>
  </si>
  <si>
    <t>福住中</t>
  </si>
  <si>
    <t>W.A.S</t>
  </si>
  <si>
    <t>和歌山マスターズ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</si>
  <si>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</si>
  <si>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</si>
  <si>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</si>
  <si>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</si>
  <si>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</si>
  <si>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</si>
  <si>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</si>
  <si>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</si>
  <si>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</si>
  <si>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</si>
  <si>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</si>
  <si>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</si>
  <si>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</si>
  <si>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</si>
  <si>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</si>
  <si>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</si>
  <si>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</si>
  <si>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</si>
  <si>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</si>
  <si>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</si>
  <si>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</si>
  <si>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</si>
  <si>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</si>
  <si>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</si>
  <si>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</si>
  <si>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</si>
  <si>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</si>
  <si>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</si>
  <si>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</si>
  <si>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</si>
  <si>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</si>
  <si>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</si>
  <si>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</si>
  <si>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</si>
  <si>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</si>
  <si>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</si>
  <si>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</si>
  <si>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</si>
  <si>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</si>
  <si>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</si>
  <si>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</si>
  <si>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</si>
  <si>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</si>
  <si>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</si>
  <si>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</si>
  <si>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</si>
  <si>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</si>
  <si>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</si>
  <si>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</si>
  <si>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</si>
  <si>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</si>
  <si>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</si>
  <si>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</si>
  <si>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</si>
  <si>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</si>
  <si>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</si>
  <si>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</si>
  <si>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</si>
  <si>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</si>
  <si>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</si>
  <si>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</si>
  <si>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</si>
  <si>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</si>
  <si>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</si>
  <si>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</si>
  <si>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</si>
  <si>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</si>
  <si>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</si>
  <si>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</si>
  <si>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</si>
  <si>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</si>
  <si>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</si>
  <si>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</si>
  <si>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</si>
  <si>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</si>
  <si>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</si>
  <si>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</si>
  <si>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</si>
  <si>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</si>
  <si>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</si>
  <si>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</si>
  <si>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</si>
  <si>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</si>
  <si>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</si>
  <si>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</si>
  <si>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</si>
  <si>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</si>
  <si>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</si>
  <si>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</si>
  <si>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</si>
  <si>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</si>
  <si>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</si>
  <si>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</si>
  <si>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</si>
  <si>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</si>
  <si>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</si>
  <si>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</si>
  <si>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</si>
  <si>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</si>
  <si>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</si>
  <si>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POWERMAX</t>
  </si>
  <si>
    <t>東武トップツアーズ</t>
  </si>
  <si>
    <t>立命館高</t>
  </si>
  <si>
    <t>堀川高</t>
  </si>
  <si>
    <t>京都工学院高</t>
  </si>
  <si>
    <t>京都田辺高</t>
  </si>
  <si>
    <t>城陽高</t>
  </si>
  <si>
    <t>アラキスポーツ</t>
  </si>
  <si>
    <t>莵道高</t>
  </si>
  <si>
    <t>東大阪大柏原高</t>
  </si>
  <si>
    <t>摂津高</t>
  </si>
  <si>
    <t>大阪成蹊女子高</t>
  </si>
  <si>
    <t>門真なみはや高</t>
  </si>
  <si>
    <t>KURC</t>
  </si>
  <si>
    <t>上宮高</t>
  </si>
  <si>
    <t>大阪高</t>
  </si>
  <si>
    <t>小田北中</t>
  </si>
  <si>
    <t>上ヶ原アスリートクラブ</t>
  </si>
  <si>
    <t>園田中</t>
  </si>
  <si>
    <t>Kawai走愛RC</t>
  </si>
  <si>
    <t>TEAM奈良</t>
  </si>
  <si>
    <t>奈良高専</t>
  </si>
  <si>
    <t>京都工芸繊維大</t>
  </si>
  <si>
    <t>至学館大学</t>
  </si>
  <si>
    <t>関西学院大</t>
  </si>
  <si>
    <t>大阪国際大</t>
  </si>
  <si>
    <t>奈良女子大</t>
  </si>
  <si>
    <t>中京大</t>
  </si>
  <si>
    <t>奈良教育大</t>
  </si>
  <si>
    <t>甲子園大学</t>
  </si>
  <si>
    <t>大阪学院大</t>
  </si>
  <si>
    <t>日本生命</t>
  </si>
  <si>
    <t>川崎市陸協</t>
  </si>
  <si>
    <t>No-Mark</t>
  </si>
  <si>
    <t>平坂中</t>
  </si>
  <si>
    <t>立命館AC滋賀</t>
  </si>
  <si>
    <t>洛南高</t>
  </si>
  <si>
    <t>チームミズノアスレティック</t>
  </si>
  <si>
    <t>東海大仰星高</t>
  </si>
  <si>
    <t>箕面高</t>
  </si>
  <si>
    <t>美貴本AC</t>
  </si>
  <si>
    <t>大阪市立東高</t>
  </si>
  <si>
    <t>千里高</t>
  </si>
  <si>
    <t>尼崎市陸協</t>
  </si>
  <si>
    <t>県選抜</t>
  </si>
  <si>
    <t>Yellow Poles</t>
  </si>
  <si>
    <t>東和中</t>
  </si>
  <si>
    <t>和歌山北高</t>
  </si>
  <si>
    <t>京都府立医科大</t>
  </si>
  <si>
    <t>京大医学部AC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</si>
  <si>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</si>
  <si>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</si>
  <si>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</si>
  <si>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</si>
  <si>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</si>
  <si>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</si>
  <si>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</si>
  <si>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</si>
  <si>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</si>
  <si>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</si>
  <si>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</si>
  <si>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</si>
  <si>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</si>
  <si>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</si>
  <si>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</si>
  <si>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</si>
  <si>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</si>
  <si>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</si>
  <si>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</si>
  <si>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</si>
  <si>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</si>
  <si>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</si>
  <si>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</si>
  <si>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</si>
  <si>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</si>
  <si>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</si>
  <si>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</si>
  <si>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</si>
  <si>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</si>
  <si>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</si>
  <si>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</si>
  <si>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</si>
  <si>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</si>
  <si>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</si>
  <si>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</si>
  <si>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</si>
  <si>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</si>
  <si>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</si>
  <si>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</si>
  <si>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</si>
  <si>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</si>
  <si>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</si>
  <si>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</si>
  <si>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</si>
  <si>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</si>
  <si>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</si>
  <si>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</si>
  <si>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</si>
  <si>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混成競技</t>
  </si>
  <si>
    <t>※必ず①～⑪の注意事項をすべてご確認の上、お申込みお願いします。</t>
  </si>
  <si>
    <r>
      <t>※ただし、同団体で陸協登録が異なる場合は、</t>
    </r>
    <r>
      <rPr>
        <b/>
        <u val="single"/>
        <sz val="16"/>
        <color indexed="10"/>
        <rFont val="ＭＳ Ｐゴシック"/>
        <family val="3"/>
      </rPr>
      <t>エントリーファイルを分けてください</t>
    </r>
    <r>
      <rPr>
        <b/>
        <sz val="16"/>
        <color indexed="10"/>
        <rFont val="ＭＳ Ｐゴシック"/>
        <family val="3"/>
      </rPr>
      <t>!!</t>
    </r>
  </si>
  <si>
    <t>奈良、大阪、京都 等</t>
  </si>
  <si>
    <t>記入例</t>
  </si>
  <si>
    <r>
      <t>団体名のﾌﾘｶﾞﾅは</t>
    </r>
    <r>
      <rPr>
        <b/>
        <u val="single"/>
        <sz val="18"/>
        <color indexed="10"/>
        <rFont val="ＭＳ Ｐゴシック"/>
        <family val="3"/>
      </rPr>
      <t>半角ｶﾀｶﾅ</t>
    </r>
    <r>
      <rPr>
        <sz val="16"/>
        <rFont val="ＭＳ Ｐゴシック"/>
        <family val="3"/>
      </rPr>
      <t>で入力して下さい。</t>
    </r>
  </si>
  <si>
    <r>
      <rPr>
        <b/>
        <u val="single"/>
        <sz val="16"/>
        <color indexed="10"/>
        <rFont val="ＭＳ Ｐゴシック"/>
        <family val="3"/>
      </rPr>
      <t>姓と名の間は全角スペース</t>
    </r>
    <r>
      <rPr>
        <sz val="16"/>
        <rFont val="ＭＳ Ｐゴシック"/>
        <family val="3"/>
      </rPr>
      <t>を入れてください</t>
    </r>
  </si>
  <si>
    <r>
      <t>ﾌﾘｶﾞﾅは</t>
    </r>
    <r>
      <rPr>
        <b/>
        <u val="single"/>
        <sz val="18"/>
        <color indexed="10"/>
        <rFont val="ＭＳ Ｐゴシック"/>
        <family val="3"/>
      </rPr>
      <t>半角ｶﾀｶﾅ</t>
    </r>
    <r>
      <rPr>
        <sz val="16"/>
        <rFont val="ＭＳ Ｐゴシック"/>
        <family val="3"/>
      </rPr>
      <t>で入力して下さい。</t>
    </r>
  </si>
  <si>
    <r>
      <t>学年を入力して下さい。(</t>
    </r>
    <r>
      <rPr>
        <b/>
        <u val="single"/>
        <sz val="18"/>
        <color indexed="10"/>
        <rFont val="ＭＳ Ｐゴシック"/>
        <family val="3"/>
      </rPr>
      <t>半角数字)</t>
    </r>
    <r>
      <rPr>
        <b/>
        <sz val="18"/>
        <color indexed="10"/>
        <rFont val="ＭＳ Ｐゴシック"/>
        <family val="3"/>
      </rPr>
      <t>　　</t>
    </r>
    <r>
      <rPr>
        <u val="single"/>
        <sz val="16"/>
        <rFont val="ＭＳ Ｐゴシック"/>
        <family val="3"/>
      </rPr>
      <t>大学院…M1.M2等、一般は9を入力</t>
    </r>
  </si>
  <si>
    <r>
      <t>最近の最高記録は半角英数で入力して下さい。</t>
    </r>
    <r>
      <rPr>
        <b/>
        <u val="single"/>
        <sz val="16"/>
        <rFont val="ＭＳ Ｐゴシック"/>
        <family val="3"/>
      </rPr>
      <t>区切り文字なし</t>
    </r>
    <r>
      <rPr>
        <sz val="16"/>
        <rFont val="ＭＳ Ｐゴシック"/>
        <family val="3"/>
      </rPr>
      <t>です。</t>
    </r>
  </si>
  <si>
    <t>44秒45…4445     50秒00…5000</t>
  </si>
  <si>
    <t>学年や性別に間違いないかの確認をよろしくお願いします。</t>
  </si>
  <si>
    <t>競技者一覧のシートに参加種目数がありますので、ご確認ください。</t>
  </si>
  <si>
    <r>
      <t>メールで申込む際、</t>
    </r>
    <r>
      <rPr>
        <b/>
        <sz val="16"/>
        <color indexed="10"/>
        <rFont val="ＭＳ Ｐゴシック"/>
        <family val="3"/>
      </rPr>
      <t>ファイル名は「学校名又は団体名.xls」</t>
    </r>
    <r>
      <rPr>
        <sz val="16"/>
        <rFont val="ＭＳ Ｐゴシック"/>
        <family val="3"/>
      </rPr>
      <t>でお願いします。</t>
    </r>
  </si>
  <si>
    <t>アスリート四日市</t>
  </si>
  <si>
    <t>三重高</t>
  </si>
  <si>
    <t>Yウェルネス</t>
  </si>
  <si>
    <t>びわこ成蹊AC</t>
  </si>
  <si>
    <t>南陽高</t>
  </si>
  <si>
    <t>コミネクラブ</t>
  </si>
  <si>
    <t>YSD</t>
  </si>
  <si>
    <t>Soleil.AC</t>
  </si>
  <si>
    <t>IFC陸上</t>
  </si>
  <si>
    <t>同志社陸上競技同好会</t>
  </si>
  <si>
    <t>花園高</t>
  </si>
  <si>
    <t>三菱電機</t>
  </si>
  <si>
    <t>大商大高</t>
  </si>
  <si>
    <t>アトレティカ</t>
  </si>
  <si>
    <t>生野高</t>
  </si>
  <si>
    <t>生野AC</t>
  </si>
  <si>
    <t>茨木西中</t>
  </si>
  <si>
    <t>交野高</t>
  </si>
  <si>
    <t>HYOGOTFC</t>
  </si>
  <si>
    <t>神戸市消防局</t>
  </si>
  <si>
    <t>但馬AC</t>
  </si>
  <si>
    <t>尼崎ＮＲ</t>
  </si>
  <si>
    <t>市西宮高</t>
  </si>
  <si>
    <t>尼崎北高</t>
  </si>
  <si>
    <t>復刻ＡＣ</t>
  </si>
  <si>
    <t>SCC</t>
  </si>
  <si>
    <t>神戸医療福祉大</t>
  </si>
  <si>
    <t>三重大</t>
  </si>
  <si>
    <t>順天堂大</t>
  </si>
  <si>
    <t>流通科学大</t>
  </si>
  <si>
    <t>大阪経済大</t>
  </si>
  <si>
    <t>兵庫教育大</t>
  </si>
  <si>
    <t>中央大学</t>
  </si>
  <si>
    <t>性別</t>
  </si>
  <si>
    <t>※種目に関しては、④の性別を入力したのち▼でリストを表示させ、種目選択してください。※</t>
  </si>
  <si>
    <t>▼でリストを表示させ、選択して下さい</t>
  </si>
  <si>
    <t>2，3年中学男子100m</t>
  </si>
  <si>
    <t>2，3年中学男子200m</t>
  </si>
  <si>
    <t>2，3年中学男子400m</t>
  </si>
  <si>
    <t>2，3年中学男子800m</t>
  </si>
  <si>
    <t>2，3年中学男子3000m</t>
  </si>
  <si>
    <t>2，3年中学男子4X100mR</t>
  </si>
  <si>
    <t>2，3年中学男子走高跳</t>
  </si>
  <si>
    <t>2，3年中学男子走幅跳</t>
  </si>
  <si>
    <t>2，3年中学男子砲丸投</t>
  </si>
  <si>
    <t>1年中学男子100m</t>
  </si>
  <si>
    <t>1年中学男子1500m</t>
  </si>
  <si>
    <t>1年中学男子4X100mR</t>
  </si>
  <si>
    <t>1年中学男子走幅跳</t>
  </si>
  <si>
    <t>2，3年中学女子100m</t>
  </si>
  <si>
    <t>2，3年中学女子200m</t>
  </si>
  <si>
    <t>2，3年中学女子800m</t>
  </si>
  <si>
    <t>2，3年中学女子4X100mR</t>
  </si>
  <si>
    <t>2，3年中学女子走高跳</t>
  </si>
  <si>
    <t>2，3年中学女子走幅跳</t>
  </si>
  <si>
    <t>2，3年中学女子砲丸投</t>
  </si>
  <si>
    <t>1年中学女子100m</t>
  </si>
  <si>
    <t>1年中学女子800m</t>
  </si>
  <si>
    <t>1年中学女子4X100mR</t>
  </si>
  <si>
    <t>1年中学女子走幅跳</t>
  </si>
  <si>
    <t>高校男子100m</t>
  </si>
  <si>
    <t>高校男子400m</t>
  </si>
  <si>
    <t>高校男子1500m</t>
  </si>
  <si>
    <t>高校男子5000m</t>
  </si>
  <si>
    <t>高校男子4X100mR</t>
  </si>
  <si>
    <t>高校男子走高跳</t>
  </si>
  <si>
    <t>高校男子走幅跳</t>
  </si>
  <si>
    <t>高校男子砲丸投(6.000kg)</t>
  </si>
  <si>
    <t>高校女子100m</t>
  </si>
  <si>
    <t>高校女子200m</t>
  </si>
  <si>
    <t>高校女子3000m</t>
  </si>
  <si>
    <t>高校女子4X100mR</t>
  </si>
  <si>
    <t>高校女子走高跳</t>
  </si>
  <si>
    <t>高校女子走幅跳</t>
  </si>
  <si>
    <t>高校女子砲丸投(4.000kg)</t>
  </si>
  <si>
    <t>00214</t>
  </si>
  <si>
    <t>00314</t>
  </si>
  <si>
    <t>00614</t>
  </si>
  <si>
    <t>01014</t>
  </si>
  <si>
    <t>60114</t>
  </si>
  <si>
    <t>07114</t>
  </si>
  <si>
    <t>07314</t>
  </si>
  <si>
    <t>08314</t>
  </si>
  <si>
    <t>00211</t>
  </si>
  <si>
    <t>00811</t>
  </si>
  <si>
    <t>60111</t>
  </si>
  <si>
    <t>07311</t>
  </si>
  <si>
    <t>00611</t>
  </si>
  <si>
    <t>07314</t>
  </si>
  <si>
    <t>08514</t>
  </si>
  <si>
    <t>高校女子</t>
  </si>
  <si>
    <t>00220</t>
  </si>
  <si>
    <t>00520</t>
  </si>
  <si>
    <t>00820</t>
  </si>
  <si>
    <t>01120</t>
  </si>
  <si>
    <t>60120</t>
  </si>
  <si>
    <t>07120</t>
  </si>
  <si>
    <t>07320</t>
  </si>
  <si>
    <t>08220</t>
  </si>
  <si>
    <t>00220</t>
  </si>
  <si>
    <t>00320</t>
  </si>
  <si>
    <t>01020</t>
  </si>
  <si>
    <t>07120</t>
  </si>
  <si>
    <t>08420</t>
  </si>
  <si>
    <t>00514</t>
  </si>
  <si>
    <t>00614</t>
  </si>
  <si>
    <t>60114</t>
  </si>
  <si>
    <t>000</t>
  </si>
  <si>
    <t>個人種目エントリー数</t>
  </si>
  <si>
    <t>リレーエントリー数</t>
  </si>
  <si>
    <t>オープン中学男子100m</t>
  </si>
  <si>
    <t>オープン中学男子100m</t>
  </si>
  <si>
    <t>00210</t>
  </si>
  <si>
    <t>オープン中学女子100m</t>
  </si>
  <si>
    <t>オープン中学女子100m</t>
  </si>
  <si>
    <t>名　　　前</t>
  </si>
  <si>
    <t>種目名１</t>
  </si>
  <si>
    <t>種目名２</t>
  </si>
  <si>
    <t>競技者の名前を入力して下さい。（全角半角カナ英数とすべての文字種）</t>
  </si>
  <si>
    <t>当日試合でつけるアスリートビブスの番号を入力してください。（半角英数）</t>
  </si>
  <si>
    <t>希望パート</t>
  </si>
  <si>
    <t>N3</t>
  </si>
  <si>
    <t>東京陸協</t>
  </si>
  <si>
    <t>三友アスリートクラブ</t>
  </si>
  <si>
    <t>TEAM HAL.</t>
  </si>
  <si>
    <t>石川陸協</t>
  </si>
  <si>
    <t>小松商高</t>
  </si>
  <si>
    <t>羽島中</t>
  </si>
  <si>
    <t>ROBLE</t>
  </si>
  <si>
    <t>日新中</t>
  </si>
  <si>
    <t>各務原JAC</t>
  </si>
  <si>
    <t>日枝中</t>
  </si>
  <si>
    <t>SMILEY  ANGEL</t>
  </si>
  <si>
    <t>浜松南高</t>
  </si>
  <si>
    <t>至学館高</t>
  </si>
  <si>
    <t>日進西中</t>
  </si>
  <si>
    <t>弥富中</t>
  </si>
  <si>
    <t>加藤建設</t>
  </si>
  <si>
    <t>TSM</t>
  </si>
  <si>
    <t>安城学園高</t>
  </si>
  <si>
    <t>鶴城中</t>
  </si>
  <si>
    <t>至学館クラブ</t>
  </si>
  <si>
    <t>TSM岡崎</t>
  </si>
  <si>
    <t>No-Mark</t>
  </si>
  <si>
    <t>安城学園AC</t>
  </si>
  <si>
    <t>岡崎城西高</t>
  </si>
  <si>
    <t>愛知陸協</t>
  </si>
  <si>
    <t>小島プレス</t>
  </si>
  <si>
    <t>パワーマックス</t>
  </si>
  <si>
    <t>みかん山</t>
  </si>
  <si>
    <t>豊田自動織機</t>
  </si>
  <si>
    <t>中京大中京高</t>
  </si>
  <si>
    <t>守山西中</t>
  </si>
  <si>
    <t>猿投中</t>
  </si>
  <si>
    <t>鬼崎中</t>
  </si>
  <si>
    <t>円上中</t>
  </si>
  <si>
    <t>鈴鹿高専</t>
  </si>
  <si>
    <t>皇學館高</t>
  </si>
  <si>
    <t>宇治山田商業高</t>
  </si>
  <si>
    <t>美志摩パール</t>
  </si>
  <si>
    <t>三重マスターズ</t>
  </si>
  <si>
    <t>三重陸協</t>
  </si>
  <si>
    <t>アスリート四日市</t>
  </si>
  <si>
    <t>ｲｾﾄﾗｯｸｸﾗﾌﾞ</t>
  </si>
  <si>
    <t>伊勢高</t>
  </si>
  <si>
    <t>ばりっこクラブ</t>
  </si>
  <si>
    <t>T.G.K</t>
  </si>
  <si>
    <t>シンフォニアテクノロジー</t>
  </si>
  <si>
    <t>ＮＴＮ</t>
  </si>
  <si>
    <t>デンソー</t>
  </si>
  <si>
    <t>四日市商業高</t>
  </si>
  <si>
    <t>伊勢学園高</t>
  </si>
  <si>
    <t>三滝中</t>
  </si>
  <si>
    <t>名張Jｒ</t>
  </si>
  <si>
    <t>三重中</t>
  </si>
  <si>
    <t>三重教員AC</t>
  </si>
  <si>
    <t>南部自動車学校</t>
  </si>
  <si>
    <t>アスリートY</t>
  </si>
  <si>
    <t>津商業高</t>
  </si>
  <si>
    <t>立命館AC滋賀</t>
  </si>
  <si>
    <t>トヨタ自動車滋賀</t>
  </si>
  <si>
    <t>立命館ＡＣ滋賀</t>
  </si>
  <si>
    <t>滋賀レイクスターズ</t>
  </si>
  <si>
    <t>滋賀マスターズAC</t>
  </si>
  <si>
    <t>チームRCK</t>
  </si>
  <si>
    <t>Be-Style</t>
  </si>
  <si>
    <t>HST</t>
  </si>
  <si>
    <t>瀬田工業高</t>
  </si>
  <si>
    <t>滋賀短大附高</t>
  </si>
  <si>
    <t>新日本住設</t>
  </si>
  <si>
    <t>長浜AC</t>
  </si>
  <si>
    <t>東輝中</t>
  </si>
  <si>
    <t>フレスコ</t>
  </si>
  <si>
    <t>赤兎馬アスリートクラブ</t>
  </si>
  <si>
    <t>京都文教高</t>
  </si>
  <si>
    <t>赤兎馬AC</t>
  </si>
  <si>
    <t>ｱﾗｷｽﾎﾟｰﾂ</t>
  </si>
  <si>
    <t>京都TFC</t>
  </si>
  <si>
    <t>同志社高</t>
  </si>
  <si>
    <t>立命館陸上競技同好会</t>
  </si>
  <si>
    <t>金井病院</t>
  </si>
  <si>
    <t>京都マスターズ</t>
  </si>
  <si>
    <t>京医AC</t>
  </si>
  <si>
    <t>京産大AC</t>
  </si>
  <si>
    <t>紫野高</t>
  </si>
  <si>
    <t>木津川ＡＣ</t>
  </si>
  <si>
    <t>桂高</t>
  </si>
  <si>
    <t>鳥羽高</t>
  </si>
  <si>
    <t>途中ヶ丘クラブ</t>
  </si>
  <si>
    <t>桃山高</t>
  </si>
  <si>
    <t>ミズノ</t>
  </si>
  <si>
    <t>京都橘高</t>
  </si>
  <si>
    <t>橋本アスリート俱楽部</t>
  </si>
  <si>
    <t>ﾒﾃﾞｨｶﾙｱｰﾄAC</t>
  </si>
  <si>
    <t>亀岡クラブ</t>
  </si>
  <si>
    <t>乙訓高</t>
  </si>
  <si>
    <t>ジラソーレ与謝</t>
  </si>
  <si>
    <t>Liberta</t>
  </si>
  <si>
    <t>太陽が丘ｼﾞｮｷﾞﾝｸﾞｸﾗﾌﾞ</t>
  </si>
  <si>
    <t>大谷高</t>
  </si>
  <si>
    <t>旭油業株式会社</t>
  </si>
  <si>
    <t>大阪桐蔭高</t>
  </si>
  <si>
    <t>近大附属高</t>
  </si>
  <si>
    <t>陵南中</t>
  </si>
  <si>
    <t>柏原中</t>
  </si>
  <si>
    <t>箕面二中</t>
  </si>
  <si>
    <t>高倉中</t>
  </si>
  <si>
    <t>新北野中</t>
  </si>
  <si>
    <t>東海大仰星高</t>
  </si>
  <si>
    <t>ﾐﾗｲﾄ･ﾃｸﾉﾛｼﾞｰｽﾞ</t>
  </si>
  <si>
    <t>DCT-AC</t>
  </si>
  <si>
    <t>辰野</t>
  </si>
  <si>
    <t>盾津東中</t>
  </si>
  <si>
    <t>桜丘中</t>
  </si>
  <si>
    <t>TeamATOM</t>
  </si>
  <si>
    <t>走思走愛</t>
  </si>
  <si>
    <t>養精中</t>
  </si>
  <si>
    <t>石切中</t>
  </si>
  <si>
    <t>浜寺中</t>
  </si>
  <si>
    <t>野田中</t>
  </si>
  <si>
    <t>GRowing MAN</t>
  </si>
  <si>
    <t>築地銀だこAC</t>
  </si>
  <si>
    <t>アポロジャイズ</t>
  </si>
  <si>
    <t>ミズノ</t>
  </si>
  <si>
    <t>大阪マスターズ</t>
  </si>
  <si>
    <t>北千里高</t>
  </si>
  <si>
    <t>Goririse</t>
  </si>
  <si>
    <t>のびしろ</t>
  </si>
  <si>
    <t>大阪長居AC</t>
  </si>
  <si>
    <t>清風南海高</t>
  </si>
  <si>
    <t>箕面自由学園高</t>
  </si>
  <si>
    <t>住吉高</t>
  </si>
  <si>
    <t>清川株式会社</t>
  </si>
  <si>
    <t>ＳＤ</t>
  </si>
  <si>
    <t>堺ファインズ</t>
  </si>
  <si>
    <t>大阪成蹊AC</t>
  </si>
  <si>
    <t>枚方津田高</t>
  </si>
  <si>
    <t>関西電力</t>
  </si>
  <si>
    <t>大阪青凌高</t>
  </si>
  <si>
    <t>桃陰クラブ</t>
  </si>
  <si>
    <t>Kurunners</t>
  </si>
  <si>
    <t>初芝立命館高</t>
  </si>
  <si>
    <t>蹉跎中</t>
  </si>
  <si>
    <t>東我孫子中</t>
  </si>
  <si>
    <t>峰塚中</t>
  </si>
  <si>
    <t>枚岡中</t>
  </si>
  <si>
    <t>東大阪市陸協</t>
  </si>
  <si>
    <t>十三中</t>
  </si>
  <si>
    <t>茨木南中</t>
  </si>
  <si>
    <t>茨田中</t>
  </si>
  <si>
    <t>緑中</t>
  </si>
  <si>
    <t>月州中</t>
  </si>
  <si>
    <t>吹田第六中</t>
  </si>
  <si>
    <t>新野中</t>
  </si>
  <si>
    <t>菫中</t>
  </si>
  <si>
    <t>墨江丘中</t>
  </si>
  <si>
    <t>井高野中</t>
  </si>
  <si>
    <t>高石中</t>
  </si>
  <si>
    <t>誉田中</t>
  </si>
  <si>
    <t>MPE</t>
  </si>
  <si>
    <t>テック</t>
  </si>
  <si>
    <t>NDソフトウェア</t>
  </si>
  <si>
    <t>近大AC</t>
  </si>
  <si>
    <t>大産大附属高</t>
  </si>
  <si>
    <t>NEXUS-AC</t>
  </si>
  <si>
    <t>N.C.C.</t>
  </si>
  <si>
    <t>豊島高</t>
  </si>
  <si>
    <t>WAC</t>
  </si>
  <si>
    <t>Across</t>
  </si>
  <si>
    <t>深野中</t>
  </si>
  <si>
    <t>諸福中</t>
  </si>
  <si>
    <t>四条畷学園中</t>
  </si>
  <si>
    <t>枚方中</t>
  </si>
  <si>
    <t>箕面第三中</t>
  </si>
  <si>
    <t>盾津東中</t>
  </si>
  <si>
    <t>POWER MAX</t>
  </si>
  <si>
    <t>ニッパツ</t>
  </si>
  <si>
    <t>トータルスポーツ</t>
  </si>
  <si>
    <t>美原西中</t>
  </si>
  <si>
    <t>東海大仰星中</t>
  </si>
  <si>
    <t>清川</t>
  </si>
  <si>
    <t>相生中</t>
  </si>
  <si>
    <t>川崎重工</t>
  </si>
  <si>
    <t>市伊丹高</t>
  </si>
  <si>
    <t>NMR</t>
  </si>
  <si>
    <t>ＲＵＮ　ＪＯURNEY</t>
  </si>
  <si>
    <t>滝川第二高</t>
  </si>
  <si>
    <t>ユニバ―SC</t>
  </si>
  <si>
    <t>社高</t>
  </si>
  <si>
    <t>住電RC</t>
  </si>
  <si>
    <t>尼崎NR</t>
  </si>
  <si>
    <t>HYOGO TFC</t>
  </si>
  <si>
    <t>篠山市陸協</t>
  </si>
  <si>
    <t>甲南大AC</t>
  </si>
  <si>
    <t>播磨KOC</t>
  </si>
  <si>
    <t>浜の宮AC</t>
  </si>
  <si>
    <t>HYOGO TFC</t>
  </si>
  <si>
    <t>シバタ工業</t>
  </si>
  <si>
    <t>鳩印G&amp;T</t>
  </si>
  <si>
    <t>姫路市陸協</t>
  </si>
  <si>
    <t>TIC Valley</t>
  </si>
  <si>
    <t>神戸えーしー</t>
  </si>
  <si>
    <t>兵庫マスターズ</t>
  </si>
  <si>
    <t>報徳学園高</t>
  </si>
  <si>
    <t>鳴尾高</t>
  </si>
  <si>
    <t>甲南学園AC</t>
  </si>
  <si>
    <t>鈴蘭NAC</t>
  </si>
  <si>
    <t>尼崎双星高</t>
  </si>
  <si>
    <t>加古川平岡南中</t>
  </si>
  <si>
    <t>籠谷</t>
  </si>
  <si>
    <t>西宮市陸協</t>
  </si>
  <si>
    <t>ＮＭＲ</t>
  </si>
  <si>
    <t>姫路HAC</t>
  </si>
  <si>
    <t>BlueWaveAC</t>
  </si>
  <si>
    <t>復刻AC</t>
  </si>
  <si>
    <t>加古川市陸協</t>
  </si>
  <si>
    <t>アシックスランニングラボ</t>
  </si>
  <si>
    <t>尼崎小田高</t>
  </si>
  <si>
    <t>園田東中</t>
  </si>
  <si>
    <t>県伊丹高</t>
  </si>
  <si>
    <t>平岡中</t>
  </si>
  <si>
    <t>葛中</t>
  </si>
  <si>
    <t>鹿ノ台中</t>
  </si>
  <si>
    <t>河合一中</t>
  </si>
  <si>
    <t>御杖中</t>
  </si>
  <si>
    <t>奈良学園登美ヶ丘中</t>
  </si>
  <si>
    <t>五條中</t>
  </si>
  <si>
    <t>五條西中</t>
  </si>
  <si>
    <t>白橿中</t>
  </si>
  <si>
    <t>ならスポＡＣ</t>
  </si>
  <si>
    <t>奈情商・県商高</t>
  </si>
  <si>
    <t>つげJr.陸上クラブ</t>
  </si>
  <si>
    <t>ならスポＡＣ(中)</t>
  </si>
  <si>
    <t>奈良マスターズ</t>
  </si>
  <si>
    <t>鴻ノ池陸上クラブ</t>
  </si>
  <si>
    <t>フィールドキッズ</t>
  </si>
  <si>
    <t>鴻ノ池SC(中)</t>
  </si>
  <si>
    <t>NARA-Ｘ</t>
  </si>
  <si>
    <t>KOYO A.C.</t>
  </si>
  <si>
    <t>鴻ノ池SC(小)</t>
  </si>
  <si>
    <t>エクセディRC</t>
  </si>
  <si>
    <t>奈良スポーツクラブ</t>
  </si>
  <si>
    <t>NRF</t>
  </si>
  <si>
    <t>大和精機</t>
  </si>
  <si>
    <t>聖心学園高</t>
  </si>
  <si>
    <t>SAICYA</t>
  </si>
  <si>
    <t>NARA-Xアスリーツ</t>
  </si>
  <si>
    <t>住まいるサービス</t>
  </si>
  <si>
    <t>国際高</t>
  </si>
  <si>
    <t>NARA-X ﾗﾝﾆﾝｸﾞｸﾗﾌﾞ</t>
  </si>
  <si>
    <t>和歌山陸協</t>
  </si>
  <si>
    <t>有功中</t>
  </si>
  <si>
    <t>HRC</t>
  </si>
  <si>
    <t>県立和歌山高</t>
  </si>
  <si>
    <t>那賀高</t>
  </si>
  <si>
    <t>文成中</t>
  </si>
  <si>
    <t>星林高</t>
  </si>
  <si>
    <t>楠見中</t>
  </si>
  <si>
    <t>明和中</t>
  </si>
  <si>
    <t>橋本ｱｽﾘｰﾄ俱楽部</t>
  </si>
  <si>
    <t>熊野高</t>
  </si>
  <si>
    <t>29SA</t>
  </si>
  <si>
    <t>初芝橋本高</t>
  </si>
  <si>
    <t>鳥取陸協</t>
  </si>
  <si>
    <t>邑久中</t>
  </si>
  <si>
    <t>ＯＵＦ</t>
  </si>
  <si>
    <t>岡山陸協</t>
  </si>
  <si>
    <t>岡山AC</t>
  </si>
  <si>
    <t>三菱自動車水島</t>
  </si>
  <si>
    <t>吉備中</t>
  </si>
  <si>
    <t>広島皆実高</t>
  </si>
  <si>
    <t>ASフクヤマ</t>
  </si>
  <si>
    <t>HSC</t>
  </si>
  <si>
    <t>周南市役所</t>
  </si>
  <si>
    <t>TTF</t>
  </si>
  <si>
    <t>小豆島中央高</t>
  </si>
  <si>
    <t>八幡浜高</t>
  </si>
  <si>
    <t>MMG</t>
  </si>
  <si>
    <t>高知union</t>
  </si>
  <si>
    <t>長崎諫早農高</t>
  </si>
  <si>
    <t>滋賀医科大</t>
  </si>
  <si>
    <t>大阪工業大</t>
  </si>
  <si>
    <t>皇學館大</t>
  </si>
  <si>
    <t>筑波大</t>
  </si>
  <si>
    <t>追手門学院大</t>
  </si>
  <si>
    <t>奈良学園大</t>
  </si>
  <si>
    <t>山梨学院大</t>
  </si>
  <si>
    <t>青山学院大</t>
  </si>
  <si>
    <t>大阪経済法科大</t>
  </si>
  <si>
    <t>環太平洋大</t>
  </si>
  <si>
    <t>立教大</t>
  </si>
  <si>
    <t>京都文教大</t>
  </si>
  <si>
    <t>京都薬科大</t>
  </si>
  <si>
    <t>京都女子大</t>
  </si>
  <si>
    <t>和歌山県立医大</t>
  </si>
  <si>
    <t>滋賀大</t>
  </si>
  <si>
    <t>和歌山大</t>
  </si>
  <si>
    <t>東北大</t>
  </si>
  <si>
    <t>奈良大</t>
  </si>
  <si>
    <t>中央大</t>
  </si>
  <si>
    <t>常葉大</t>
  </si>
  <si>
    <t>兵庫県立大</t>
  </si>
  <si>
    <t>東京大</t>
  </si>
  <si>
    <t>愛知大</t>
  </si>
  <si>
    <t>神戸学院大</t>
  </si>
  <si>
    <t>新潟医療福祉大</t>
  </si>
  <si>
    <t>筑波大</t>
  </si>
  <si>
    <t>大東文化大</t>
  </si>
  <si>
    <t>2，3年中学女子1500m</t>
  </si>
  <si>
    <t>00814</t>
  </si>
  <si>
    <t>2023年度奈良市スポーツ大会　競技者参加申込一覧表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</si>
</sst>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7"/>
      <name val="Times New Roman"/>
      <family val="1"/>
    </font>
    <font>
      <b/>
      <sz val="20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name val="UD デジタル 教科書体 N-B"/>
      <family val="1"/>
    </font>
    <font>
      <b/>
      <sz val="12"/>
      <name val="UD デジタル 教科書体 N-B"/>
      <family val="1"/>
    </font>
    <font>
      <b/>
      <sz val="14"/>
      <name val="UD デジタル 教科書体 N-B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6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u val="double"/>
      <sz val="16"/>
      <color indexed="10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u val="double"/>
      <sz val="16"/>
      <color rgb="FFFF0000"/>
      <name val="ＭＳ Ｐゴシック"/>
      <family val="3"/>
    </font>
    <font>
      <u val="double"/>
      <sz val="16"/>
      <color rgb="FFFF0000"/>
      <name val="ＭＳ Ｐゴシック"/>
      <family val="3"/>
    </font>
    <font>
      <b/>
      <u val="double"/>
      <sz val="12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ck"/>
      <right style="thin"/>
      <top style="mediumDashed"/>
      <bottom style="thick"/>
    </border>
    <border>
      <left style="thin"/>
      <right style="thin"/>
      <top style="mediumDashed"/>
      <bottom style="thick"/>
    </border>
    <border>
      <left style="thin"/>
      <right style="thick"/>
      <top style="mediumDashed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mediumDashed"/>
    </border>
    <border>
      <left style="thin"/>
      <right style="thin"/>
      <top style="thick"/>
      <bottom style="mediumDashed"/>
    </border>
    <border>
      <left style="thin"/>
      <right style="thick"/>
      <top style="thick"/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11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" fontId="28" fillId="24" borderId="11" xfId="61" applyNumberFormat="1" applyFont="1" applyFill="1" applyBorder="1" applyAlignment="1" applyProtection="1">
      <alignment horizontal="center" vertical="center"/>
      <protection/>
    </xf>
    <xf numFmtId="1" fontId="19" fillId="0" borderId="0" xfId="61" applyNumberFormat="1" applyFont="1" applyFill="1" applyBorder="1" applyAlignment="1" applyProtection="1">
      <alignment horizontal="center"/>
      <protection/>
    </xf>
    <xf numFmtId="1" fontId="2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1" fontId="28" fillId="25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24" borderId="12" xfId="0" applyFont="1" applyFill="1" applyBorder="1" applyAlignment="1" applyProtection="1">
      <alignment vertical="center"/>
      <protection locked="0"/>
    </xf>
    <xf numFmtId="0" fontId="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62" applyNumberFormat="1" applyFont="1" applyFill="1" applyBorder="1" applyAlignment="1" applyProtection="1">
      <alignment vertical="center"/>
      <protection locked="0"/>
    </xf>
    <xf numFmtId="0" fontId="0" fillId="0" borderId="12" xfId="62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24" xfId="0" applyFont="1" applyFill="1" applyBorder="1" applyAlignment="1" applyProtection="1">
      <alignment horizontal="left" vertical="center"/>
      <protection locked="0"/>
    </xf>
    <xf numFmtId="0" fontId="0" fillId="26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27" borderId="12" xfId="0" applyFill="1" applyBorder="1" applyAlignment="1" applyProtection="1">
      <alignment vertical="center"/>
      <protection/>
    </xf>
    <xf numFmtId="0" fontId="0" fillId="11" borderId="12" xfId="0" applyFont="1" applyFill="1" applyBorder="1" applyAlignment="1" applyProtection="1">
      <alignment horizontal="center" vertical="center"/>
      <protection/>
    </xf>
    <xf numFmtId="0" fontId="0" fillId="11" borderId="32" xfId="0" applyFont="1" applyFill="1" applyBorder="1" applyAlignment="1" applyProtection="1">
      <alignment horizontal="center" vertical="center"/>
      <protection/>
    </xf>
    <xf numFmtId="0" fontId="0" fillId="11" borderId="12" xfId="0" applyFont="1" applyFill="1" applyBorder="1" applyAlignment="1" applyProtection="1">
      <alignment vertical="center"/>
      <protection/>
    </xf>
    <xf numFmtId="0" fontId="0" fillId="11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6" fillId="27" borderId="12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81" fontId="0" fillId="0" borderId="12" xfId="60" applyNumberFormat="1" applyBorder="1" applyAlignment="1" applyProtection="1">
      <alignment horizontal="left" vertical="center"/>
      <protection locked="0"/>
    </xf>
    <xf numFmtId="181" fontId="0" fillId="0" borderId="12" xfId="0" applyNumberFormat="1" applyFill="1" applyBorder="1" applyAlignment="1" applyProtection="1">
      <alignment horizontal="left" vertical="center" wrapText="1"/>
      <protection locked="0"/>
    </xf>
    <xf numFmtId="18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2" xfId="60" applyNumberFormat="1" applyFont="1" applyFill="1" applyBorder="1" applyAlignment="1" applyProtection="1">
      <alignment horizontal="left" vertical="center"/>
      <protection locked="0"/>
    </xf>
    <xf numFmtId="181" fontId="0" fillId="0" borderId="12" xfId="60" applyNumberFormat="1" applyFont="1" applyFill="1" applyBorder="1" applyAlignment="1" applyProtection="1">
      <alignment horizontal="left" vertical="center"/>
      <protection locked="0"/>
    </xf>
    <xf numFmtId="182" fontId="0" fillId="0" borderId="12" xfId="0" applyNumberForma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31" fillId="0" borderId="47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0" xfId="0" applyNumberFormat="1" applyAlignment="1">
      <alignment vertical="center"/>
    </xf>
    <xf numFmtId="1" fontId="28" fillId="0" borderId="0" xfId="61" applyNumberFormat="1" applyFont="1" applyFill="1" applyBorder="1" applyAlignment="1" applyProtection="1">
      <alignment horizontal="center" vertical="center"/>
      <protection/>
    </xf>
    <xf numFmtId="1" fontId="28" fillId="0" borderId="0" xfId="61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>
      <alignment vertical="center"/>
    </xf>
    <xf numFmtId="1" fontId="28" fillId="24" borderId="51" xfId="61" applyFont="1" applyFill="1" applyBorder="1" applyAlignment="1">
      <alignment horizontal="center" vertical="center"/>
      <protection/>
    </xf>
    <xf numFmtId="0" fontId="5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1" fontId="28" fillId="0" borderId="0" xfId="61" applyFont="1" applyAlignment="1">
      <alignment horizontal="center" vertical="center"/>
      <protection/>
    </xf>
    <xf numFmtId="0" fontId="0" fillId="27" borderId="12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0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49" fontId="0" fillId="29" borderId="0" xfId="0" applyNumberFormat="1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29" fillId="0" borderId="11" xfId="61" applyFont="1" applyFill="1" applyBorder="1" applyAlignment="1">
      <alignment horizontal="left" vertical="center"/>
      <protection/>
    </xf>
    <xf numFmtId="1" fontId="29" fillId="0" borderId="11" xfId="61" applyFont="1" applyFill="1" applyBorder="1" applyAlignment="1">
      <alignment horizontal="left"/>
      <protection/>
    </xf>
    <xf numFmtId="0" fontId="27" fillId="0" borderId="51" xfId="0" applyFont="1" applyBorder="1" applyAlignment="1" applyProtection="1">
      <alignment vertical="center"/>
      <protection/>
    </xf>
    <xf numFmtId="1" fontId="29" fillId="0" borderId="42" xfId="61" applyFont="1" applyFill="1" applyBorder="1" applyAlignment="1">
      <alignment horizontal="left" vertical="center"/>
      <protection/>
    </xf>
    <xf numFmtId="0" fontId="0" fillId="0" borderId="44" xfId="0" applyBorder="1" applyAlignment="1">
      <alignment horizontal="center" vertical="center"/>
    </xf>
    <xf numFmtId="0" fontId="0" fillId="27" borderId="12" xfId="0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1" fontId="46" fillId="0" borderId="53" xfId="61" applyFont="1" applyBorder="1" applyProtection="1">
      <alignment/>
      <protection locked="0"/>
    </xf>
    <xf numFmtId="1" fontId="46" fillId="0" borderId="54" xfId="61" applyFont="1" applyBorder="1" applyProtection="1">
      <alignment/>
      <protection locked="0"/>
    </xf>
    <xf numFmtId="1" fontId="46" fillId="0" borderId="55" xfId="61" applyFont="1" applyBorder="1" applyProtection="1">
      <alignment/>
      <protection locked="0"/>
    </xf>
    <xf numFmtId="1" fontId="46" fillId="0" borderId="56" xfId="61" applyFont="1" applyBorder="1" applyProtection="1">
      <alignment/>
      <protection locked="0"/>
    </xf>
    <xf numFmtId="1" fontId="46" fillId="0" borderId="57" xfId="61" applyFont="1" applyBorder="1" applyProtection="1">
      <alignment/>
      <protection locked="0"/>
    </xf>
    <xf numFmtId="1" fontId="46" fillId="0" borderId="58" xfId="61" applyFont="1" applyBorder="1" applyProtection="1">
      <alignment/>
      <protection locked="0"/>
    </xf>
    <xf numFmtId="1" fontId="28" fillId="0" borderId="59" xfId="61" applyFont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vertical="center"/>
      <protection locked="0"/>
    </xf>
    <xf numFmtId="0" fontId="0" fillId="0" borderId="12" xfId="6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horizontal="center" vertical="center" wrapText="1"/>
      <protection locked="0"/>
    </xf>
    <xf numFmtId="0" fontId="0" fillId="26" borderId="24" xfId="0" applyFill="1" applyBorder="1" applyAlignment="1" applyProtection="1">
      <alignment horizontal="left" vertical="center"/>
      <protection locked="0"/>
    </xf>
    <xf numFmtId="181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12" xfId="60" applyBorder="1" applyAlignment="1" applyProtection="1">
      <alignment horizontal="left" vertical="center" wrapText="1"/>
      <protection locked="0"/>
    </xf>
    <xf numFmtId="0" fontId="0" fillId="0" borderId="12" xfId="62" applyFont="1" applyBorder="1" applyProtection="1">
      <alignment vertical="center"/>
      <protection locked="0"/>
    </xf>
    <xf numFmtId="181" fontId="0" fillId="0" borderId="12" xfId="60" applyNumberFormat="1" applyFont="1" applyBorder="1" applyAlignment="1" applyProtection="1">
      <alignment horizontal="left" vertical="center"/>
      <protection locked="0"/>
    </xf>
    <xf numFmtId="0" fontId="0" fillId="26" borderId="12" xfId="0" applyFill="1" applyBorder="1" applyAlignment="1" applyProtection="1">
      <alignment horizontal="left" vertical="center"/>
      <protection locked="0"/>
    </xf>
    <xf numFmtId="0" fontId="0" fillId="0" borderId="12" xfId="62" applyFont="1" applyBorder="1" applyProtection="1">
      <alignment vertical="center"/>
      <protection locked="0"/>
    </xf>
    <xf numFmtId="181" fontId="0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51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1" fontId="45" fillId="0" borderId="62" xfId="61" applyFont="1" applyBorder="1" applyAlignment="1">
      <alignment horizontal="center" vertical="center"/>
      <protection/>
    </xf>
    <xf numFmtId="1" fontId="45" fillId="0" borderId="63" xfId="61" applyFont="1" applyBorder="1" applyAlignment="1">
      <alignment horizontal="center" vertical="center"/>
      <protection/>
    </xf>
    <xf numFmtId="1" fontId="45" fillId="0" borderId="64" xfId="61" applyFont="1" applyBorder="1" applyAlignment="1">
      <alignment horizontal="center" vertical="center"/>
      <protection/>
    </xf>
    <xf numFmtId="0" fontId="0" fillId="11" borderId="23" xfId="0" applyFont="1" applyFill="1" applyBorder="1" applyAlignment="1" applyProtection="1">
      <alignment horizontal="center" vertical="center"/>
      <protection/>
    </xf>
    <xf numFmtId="0" fontId="0" fillId="11" borderId="65" xfId="0" applyFont="1" applyFill="1" applyBorder="1" applyAlignment="1" applyProtection="1">
      <alignment horizontal="center" vertical="center"/>
      <protection/>
    </xf>
    <xf numFmtId="0" fontId="0" fillId="11" borderId="2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5" fillId="0" borderId="6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入力シート_8" xfId="62"/>
    <cellStyle name="良い" xfId="63"/>
  </cellStyles>
  <dxfs count="9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76200</xdr:colOff>
      <xdr:row>24</xdr:row>
      <xdr:rowOff>114300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101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76200</xdr:colOff>
      <xdr:row>24</xdr:row>
      <xdr:rowOff>114300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01015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295275</xdr:colOff>
      <xdr:row>21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419600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37</xdr:row>
      <xdr:rowOff>38100</xdr:rowOff>
    </xdr:from>
    <xdr:to>
      <xdr:col>3</xdr:col>
      <xdr:colOff>180975</xdr:colOff>
      <xdr:row>38</xdr:row>
      <xdr:rowOff>190500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924800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40</xdr:row>
      <xdr:rowOff>0</xdr:rowOff>
    </xdr:from>
    <xdr:to>
      <xdr:col>3</xdr:col>
      <xdr:colOff>542925</xdr:colOff>
      <xdr:row>41</xdr:row>
      <xdr:rowOff>171450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844867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43</xdr:row>
      <xdr:rowOff>47625</xdr:rowOff>
    </xdr:from>
    <xdr:to>
      <xdr:col>3</xdr:col>
      <xdr:colOff>85725</xdr:colOff>
      <xdr:row>45</xdr:row>
      <xdr:rowOff>28575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90487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26</xdr:row>
      <xdr:rowOff>200025</xdr:rowOff>
    </xdr:from>
    <xdr:to>
      <xdr:col>3</xdr:col>
      <xdr:colOff>942975</xdr:colOff>
      <xdr:row>29</xdr:row>
      <xdr:rowOff>38100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6900" y="582930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8</xdr:row>
      <xdr:rowOff>28575</xdr:rowOff>
    </xdr:from>
    <xdr:to>
      <xdr:col>20</xdr:col>
      <xdr:colOff>381000</xdr:colOff>
      <xdr:row>18</xdr:row>
      <xdr:rowOff>76200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77900" y="1847850"/>
          <a:ext cx="60864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828675</xdr:colOff>
      <xdr:row>29</xdr:row>
      <xdr:rowOff>95250</xdr:rowOff>
    </xdr:from>
    <xdr:to>
      <xdr:col>18</xdr:col>
      <xdr:colOff>447675</xdr:colOff>
      <xdr:row>35</xdr:row>
      <xdr:rowOff>9525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87275" y="6467475"/>
          <a:ext cx="5362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B2:Q53"/>
  <sheetViews>
    <sheetView showGridLines="0" zoomScale="70" zoomScaleNormal="70" zoomScalePageLayoutView="0" workbookViewId="0" topLeftCell="A1">
      <selection activeCell="D8" sqref="D8"/>
    </sheetView>
  </sheetViews>
  <sheetFormatPr defaultColWidth="13.00390625" defaultRowHeight="13.5"/>
  <cols>
    <col min="1" max="2" width="13.00390625" style="1" customWidth="1"/>
    <col min="3" max="3" width="10.00390625" style="1" bestFit="1" customWidth="1"/>
    <col min="4" max="15" width="13.00390625" style="1" customWidth="1"/>
    <col min="16" max="16" width="10.375" style="1" customWidth="1"/>
    <col min="17" max="16384" width="13.00390625" style="1" customWidth="1"/>
  </cols>
  <sheetData>
    <row r="2" ht="18.75">
      <c r="B2" s="1" t="s">
        <v>0</v>
      </c>
    </row>
    <row r="3" ht="18.75">
      <c r="B3" s="5" t="s">
        <v>731</v>
      </c>
    </row>
    <row r="4" ht="18.75">
      <c r="B4" s="110" t="s">
        <v>732</v>
      </c>
    </row>
    <row r="5" ht="18.75">
      <c r="B5" s="6"/>
    </row>
    <row r="6" ht="9" customHeight="1" thickBot="1">
      <c r="B6" s="3"/>
    </row>
    <row r="7" spans="2:5" ht="20.25" thickBot="1" thickTop="1">
      <c r="B7" s="160" t="s">
        <v>16</v>
      </c>
      <c r="C7" s="111" t="s">
        <v>38</v>
      </c>
      <c r="E7" s="1" t="s">
        <v>733</v>
      </c>
    </row>
    <row r="8" spans="2:17" ht="20.25" thickBot="1" thickTop="1">
      <c r="B8" s="160"/>
      <c r="C8" s="111" t="s">
        <v>37</v>
      </c>
      <c r="E8" s="1" t="s">
        <v>44</v>
      </c>
      <c r="P8" s="112" t="s">
        <v>734</v>
      </c>
      <c r="Q8" s="113"/>
    </row>
    <row r="9" spans="2:15" ht="22.5" thickBot="1" thickTop="1">
      <c r="B9" s="160"/>
      <c r="C9" s="111" t="s">
        <v>40</v>
      </c>
      <c r="E9" s="1" t="s">
        <v>735</v>
      </c>
      <c r="O9" s="110"/>
    </row>
    <row r="10" spans="2:15" ht="19.5" thickTop="1">
      <c r="B10" s="3"/>
      <c r="C10" s="114"/>
      <c r="N10" s="110"/>
      <c r="O10" s="110"/>
    </row>
    <row r="11" ht="9" customHeight="1">
      <c r="B11" s="3"/>
    </row>
    <row r="12" ht="9" customHeight="1">
      <c r="B12" s="3"/>
    </row>
    <row r="13" spans="2:5" ht="22.5" customHeight="1">
      <c r="B13" s="161" t="s">
        <v>17</v>
      </c>
      <c r="C13" s="115" t="s">
        <v>39</v>
      </c>
      <c r="E13" s="1" t="s">
        <v>863</v>
      </c>
    </row>
    <row r="14" spans="2:3" ht="21" customHeight="1">
      <c r="B14" s="161"/>
      <c r="C14" s="116"/>
    </row>
    <row r="15" spans="2:3" ht="13.5" customHeight="1">
      <c r="B15" s="3"/>
      <c r="C15"/>
    </row>
    <row r="16" spans="2:5" ht="18.75">
      <c r="B16" s="161" t="s">
        <v>18</v>
      </c>
      <c r="C16" s="115" t="s">
        <v>6</v>
      </c>
      <c r="D16" s="115" t="s">
        <v>40</v>
      </c>
      <c r="E16" s="1" t="s">
        <v>862</v>
      </c>
    </row>
    <row r="17" spans="2:5" ht="18.75">
      <c r="B17" s="161"/>
      <c r="C17" s="117"/>
      <c r="D17" s="118"/>
      <c r="E17" s="1" t="s">
        <v>1</v>
      </c>
    </row>
    <row r="18" spans="2:5" ht="19.5" customHeight="1">
      <c r="B18" s="3"/>
      <c r="E18" s="1" t="s">
        <v>736</v>
      </c>
    </row>
    <row r="19" spans="2:5" ht="21.75" customHeight="1">
      <c r="B19" s="3"/>
      <c r="E19" s="1" t="s">
        <v>737</v>
      </c>
    </row>
    <row r="20" ht="9" customHeight="1">
      <c r="B20" s="3"/>
    </row>
    <row r="21" spans="2:5" ht="18.75">
      <c r="B21" s="162" t="s">
        <v>19</v>
      </c>
      <c r="E21" s="1" t="s">
        <v>30</v>
      </c>
    </row>
    <row r="22" spans="2:5" ht="18.75">
      <c r="B22" s="162"/>
      <c r="E22" s="1" t="s">
        <v>2</v>
      </c>
    </row>
    <row r="23" ht="9" customHeight="1">
      <c r="B23" s="3"/>
    </row>
    <row r="24" spans="2:5" ht="21">
      <c r="B24" s="162" t="s">
        <v>20</v>
      </c>
      <c r="E24" s="1" t="s">
        <v>738</v>
      </c>
    </row>
    <row r="25" ht="18.75">
      <c r="B25" s="162"/>
    </row>
    <row r="26" ht="9" customHeight="1">
      <c r="B26" s="3"/>
    </row>
    <row r="27" spans="2:5" ht="18.75">
      <c r="B27" s="162" t="s">
        <v>21</v>
      </c>
      <c r="E27" s="119"/>
    </row>
    <row r="28" spans="2:5" ht="18.75" customHeight="1">
      <c r="B28" s="162"/>
      <c r="E28" s="123" t="s">
        <v>778</v>
      </c>
    </row>
    <row r="29" spans="2:5" ht="21" customHeight="1">
      <c r="B29" s="162"/>
      <c r="E29" s="1" t="s">
        <v>739</v>
      </c>
    </row>
    <row r="30" spans="2:5" ht="18.75">
      <c r="B30" s="3"/>
      <c r="E30" s="1" t="s">
        <v>107</v>
      </c>
    </row>
    <row r="31" spans="2:14" ht="16.5" customHeight="1">
      <c r="B31" s="3"/>
      <c r="M31" s="163"/>
      <c r="N31" s="163"/>
    </row>
    <row r="32" ht="18.75"/>
    <row r="33" ht="9" customHeight="1">
      <c r="B33" s="3"/>
    </row>
    <row r="34" ht="9.75" customHeight="1">
      <c r="B34" s="3"/>
    </row>
    <row r="35" spans="2:3" ht="18.75">
      <c r="B35" s="3"/>
      <c r="C35" s="4" t="s">
        <v>15</v>
      </c>
    </row>
    <row r="36" ht="18.75">
      <c r="B36" s="3"/>
    </row>
    <row r="37" ht="9" customHeight="1">
      <c r="B37" s="3"/>
    </row>
    <row r="38" spans="2:5" ht="18.75">
      <c r="B38" s="162" t="s">
        <v>33</v>
      </c>
      <c r="E38" s="1" t="s">
        <v>31</v>
      </c>
    </row>
    <row r="39" spans="2:5" ht="18.75">
      <c r="B39" s="162"/>
      <c r="E39" s="1" t="s">
        <v>32</v>
      </c>
    </row>
    <row r="40" ht="6.75" customHeight="1">
      <c r="B40" s="3"/>
    </row>
    <row r="41" spans="2:5" ht="18.75">
      <c r="B41" s="162" t="s">
        <v>34</v>
      </c>
      <c r="E41" s="3" t="s">
        <v>779</v>
      </c>
    </row>
    <row r="42" ht="18.75">
      <c r="B42" s="162"/>
    </row>
    <row r="43" ht="6" customHeight="1">
      <c r="B43" s="3"/>
    </row>
    <row r="44" spans="2:5" ht="18.75">
      <c r="B44" s="162" t="s">
        <v>35</v>
      </c>
      <c r="E44" s="1" t="s">
        <v>42</v>
      </c>
    </row>
    <row r="45" spans="2:5" ht="15" customHeight="1">
      <c r="B45" s="162"/>
      <c r="E45" s="1" t="s">
        <v>740</v>
      </c>
    </row>
    <row r="46" ht="15" customHeight="1">
      <c r="B46" s="3"/>
    </row>
    <row r="47" ht="15" customHeight="1">
      <c r="B47" s="3"/>
    </row>
    <row r="48" ht="21" customHeight="1">
      <c r="B48" s="162" t="s">
        <v>36</v>
      </c>
    </row>
    <row r="49" spans="2:3" ht="21" customHeight="1">
      <c r="B49" s="162"/>
      <c r="C49" s="1" t="s">
        <v>741</v>
      </c>
    </row>
    <row r="50" spans="2:3" ht="21" customHeight="1">
      <c r="B50" s="162"/>
      <c r="C50" s="1" t="s">
        <v>742</v>
      </c>
    </row>
    <row r="51" ht="18.75">
      <c r="B51" s="3"/>
    </row>
    <row r="52" spans="2:3" ht="18.75">
      <c r="B52" s="162" t="s">
        <v>22</v>
      </c>
      <c r="C52" s="1" t="s">
        <v>743</v>
      </c>
    </row>
    <row r="53" spans="2:3" ht="18.75">
      <c r="B53" s="162"/>
      <c r="C53" s="1" t="s">
        <v>43</v>
      </c>
    </row>
  </sheetData>
  <sheetProtection/>
  <mergeCells count="12">
    <mergeCell ref="M31:N31"/>
    <mergeCell ref="B38:B39"/>
    <mergeCell ref="B41:B42"/>
    <mergeCell ref="B44:B45"/>
    <mergeCell ref="B48:B50"/>
    <mergeCell ref="B52:B53"/>
    <mergeCell ref="B7:B9"/>
    <mergeCell ref="B13:B14"/>
    <mergeCell ref="B16:B17"/>
    <mergeCell ref="B21:B22"/>
    <mergeCell ref="B24:B25"/>
    <mergeCell ref="B27:B29"/>
  </mergeCells>
  <dataValidations count="1">
    <dataValidation allowBlank="1" showInputMessage="1" showErrorMessage="1" imeMode="halfAlpha" sqref="C14:C15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1"/>
  <sheetViews>
    <sheetView showGridLines="0" zoomScalePageLayoutView="0" workbookViewId="0" topLeftCell="A1">
      <selection activeCell="F23" sqref="F23"/>
    </sheetView>
  </sheetViews>
  <sheetFormatPr defaultColWidth="8.875" defaultRowHeight="13.5"/>
  <cols>
    <col min="1" max="1" width="8.875" style="0" customWidth="1"/>
    <col min="2" max="2" width="12.125" style="0" bestFit="1" customWidth="1"/>
    <col min="3" max="3" width="10.125" style="0" bestFit="1" customWidth="1"/>
    <col min="4" max="4" width="13.625" style="0" customWidth="1"/>
    <col min="5" max="7" width="16.00390625" style="0" customWidth="1"/>
  </cols>
  <sheetData>
    <row r="1" spans="2:3" ht="14.25" thickBot="1">
      <c r="B1" s="11" t="s">
        <v>196</v>
      </c>
      <c r="C1" s="11" t="s">
        <v>197</v>
      </c>
    </row>
    <row r="2" spans="2:3" ht="14.25" thickBot="1">
      <c r="B2" s="87">
        <f>CONCATENATE('競技者一覧'!C11)</f>
      </c>
      <c r="C2" s="87" t="str">
        <f>CONCATENATE('団体CSV'!A2)</f>
        <v>001</v>
      </c>
    </row>
    <row r="3" spans="2:10" ht="15" thickBot="1" thickTop="1">
      <c r="B3" s="88">
        <f>CONCATENATE('競技者一覧'!C12)</f>
      </c>
      <c r="C3" s="88" t="str">
        <f>CONCATENATE('団体CSV'!A3)</f>
        <v>002</v>
      </c>
      <c r="E3" s="192" t="s">
        <v>380</v>
      </c>
      <c r="F3" s="193"/>
      <c r="G3" s="194"/>
      <c r="H3" s="103"/>
      <c r="I3" s="103"/>
      <c r="J3" s="103"/>
    </row>
    <row r="4" spans="2:10" ht="14.25" thickBot="1">
      <c r="B4" s="88">
        <f>CONCATENATE('競技者一覧'!C13)</f>
      </c>
      <c r="C4" s="88" t="str">
        <f>CONCATENATE('団体CSV'!A4)</f>
        <v>003</v>
      </c>
      <c r="D4" s="102">
        <f>CONCATENATE('競技者一覧'!C6)</f>
      </c>
      <c r="E4" s="104">
        <f>CONCATENATE('競技者一覧'!H4)</f>
      </c>
      <c r="F4" s="105">
        <f>CONCATENATE('競技者一覧'!H5)</f>
      </c>
      <c r="G4" s="106">
        <f>CONCATENATE('競技者一覧'!H6)</f>
      </c>
      <c r="H4" s="103"/>
      <c r="I4" s="103"/>
      <c r="J4" s="103"/>
    </row>
    <row r="5" spans="2:10" ht="14.25" thickTop="1">
      <c r="B5" s="88">
        <f>CONCATENATE('競技者一覧'!C14)</f>
      </c>
      <c r="C5" s="88" t="str">
        <f>CONCATENATE('団体CSV'!A5)</f>
        <v>004</v>
      </c>
      <c r="E5" s="103"/>
      <c r="F5" s="103"/>
      <c r="G5" s="103"/>
      <c r="H5" s="103"/>
      <c r="I5" s="103"/>
      <c r="J5" s="103"/>
    </row>
    <row r="6" spans="2:3" ht="13.5">
      <c r="B6" s="88">
        <f>CONCATENATE('競技者一覧'!C15)</f>
      </c>
      <c r="C6" s="88" t="str">
        <f>CONCATENATE('団体CSV'!A6)</f>
        <v>005</v>
      </c>
    </row>
    <row r="7" spans="2:3" ht="13.5">
      <c r="B7" s="88">
        <f>CONCATENATE('競技者一覧'!C16)</f>
      </c>
      <c r="C7" s="88" t="str">
        <f>CONCATENATE('団体CSV'!A7)</f>
        <v>006</v>
      </c>
    </row>
    <row r="8" spans="2:3" ht="13.5">
      <c r="B8" s="88">
        <f>CONCATENATE('競技者一覧'!C17)</f>
      </c>
      <c r="C8" s="88" t="str">
        <f>CONCATENATE('団体CSV'!A8)</f>
        <v>007</v>
      </c>
    </row>
    <row r="9" spans="2:3" ht="13.5">
      <c r="B9" s="88">
        <f>CONCATENATE('競技者一覧'!C18)</f>
      </c>
      <c r="C9" s="88" t="str">
        <f>CONCATENATE('団体CSV'!A9)</f>
        <v>008</v>
      </c>
    </row>
    <row r="10" spans="2:3" ht="13.5">
      <c r="B10" s="88">
        <f>CONCATENATE('競技者一覧'!C19)</f>
      </c>
      <c r="C10" s="88" t="str">
        <f>CONCATENATE('団体CSV'!A10)</f>
        <v>009</v>
      </c>
    </row>
    <row r="11" spans="2:3" ht="13.5">
      <c r="B11" s="88">
        <f>CONCATENATE('競技者一覧'!C20)</f>
      </c>
      <c r="C11" s="88" t="str">
        <f>CONCATENATE('団体CSV'!A11)</f>
        <v>010</v>
      </c>
    </row>
    <row r="12" spans="2:3" ht="13.5">
      <c r="B12" s="88">
        <f>CONCATENATE('競技者一覧'!C21)</f>
      </c>
      <c r="C12" s="88" t="str">
        <f>CONCATENATE('団体CSV'!A12)</f>
        <v>011</v>
      </c>
    </row>
    <row r="13" spans="2:3" ht="13.5">
      <c r="B13" s="88">
        <f>CONCATENATE('競技者一覧'!C22)</f>
      </c>
      <c r="C13" s="88" t="str">
        <f>CONCATENATE('団体CSV'!A13)</f>
        <v>012</v>
      </c>
    </row>
    <row r="14" spans="2:3" ht="13.5">
      <c r="B14" s="88">
        <f>CONCATENATE('競技者一覧'!C23)</f>
      </c>
      <c r="C14" s="88" t="str">
        <f>CONCATENATE('団体CSV'!A14)</f>
        <v>013</v>
      </c>
    </row>
    <row r="15" spans="2:3" ht="13.5">
      <c r="B15" s="88">
        <f>CONCATENATE('競技者一覧'!C24)</f>
      </c>
      <c r="C15" s="88" t="str">
        <f>CONCATENATE('団体CSV'!A15)</f>
        <v>014</v>
      </c>
    </row>
    <row r="16" spans="2:3" ht="13.5">
      <c r="B16" s="88">
        <f>CONCATENATE('競技者一覧'!C25)</f>
      </c>
      <c r="C16" s="88" t="str">
        <f>CONCATENATE('団体CSV'!A16)</f>
        <v>015</v>
      </c>
    </row>
    <row r="17" spans="2:3" ht="13.5">
      <c r="B17" s="88">
        <f>CONCATENATE('競技者一覧'!C26)</f>
      </c>
      <c r="C17" s="88" t="str">
        <f>CONCATENATE('団体CSV'!A17)</f>
        <v>016</v>
      </c>
    </row>
    <row r="18" spans="2:3" ht="13.5">
      <c r="B18" s="88">
        <f>CONCATENATE('競技者一覧'!C27)</f>
      </c>
      <c r="C18" s="88" t="str">
        <f>CONCATENATE('団体CSV'!A18)</f>
        <v>017</v>
      </c>
    </row>
    <row r="19" spans="2:3" ht="13.5">
      <c r="B19" s="88">
        <f>CONCATENATE('競技者一覧'!C28)</f>
      </c>
      <c r="C19" s="88" t="str">
        <f>CONCATENATE('団体CSV'!A19)</f>
        <v>018</v>
      </c>
    </row>
    <row r="20" spans="2:3" ht="13.5">
      <c r="B20" s="88">
        <f>CONCATENATE('競技者一覧'!C29)</f>
      </c>
      <c r="C20" s="88" t="str">
        <f>CONCATENATE('団体CSV'!A20)</f>
        <v>019</v>
      </c>
    </row>
    <row r="21" spans="2:3" ht="13.5">
      <c r="B21" s="88">
        <f>CONCATENATE('競技者一覧'!C30)</f>
      </c>
      <c r="C21" s="88" t="str">
        <f>CONCATENATE('団体CSV'!A21)</f>
        <v>020</v>
      </c>
    </row>
    <row r="22" spans="2:3" ht="13.5">
      <c r="B22" s="88">
        <f>CONCATENATE('競技者一覧'!C31)</f>
      </c>
      <c r="C22" s="88" t="str">
        <f>CONCATENATE('団体CSV'!A22)</f>
        <v>021</v>
      </c>
    </row>
    <row r="23" spans="2:3" ht="13.5">
      <c r="B23" s="88">
        <f>CONCATENATE('競技者一覧'!C32)</f>
      </c>
      <c r="C23" s="88" t="str">
        <f>CONCATENATE('団体CSV'!A23)</f>
        <v>022</v>
      </c>
    </row>
    <row r="24" spans="2:3" ht="13.5">
      <c r="B24" s="88">
        <f>CONCATENATE('競技者一覧'!C33)</f>
      </c>
      <c r="C24" s="88" t="str">
        <f>CONCATENATE('団体CSV'!A24)</f>
        <v>023</v>
      </c>
    </row>
    <row r="25" spans="2:3" ht="13.5">
      <c r="B25" s="88">
        <f>CONCATENATE('競技者一覧'!C34)</f>
      </c>
      <c r="C25" s="88" t="str">
        <f>CONCATENATE('団体CSV'!A25)</f>
        <v>024</v>
      </c>
    </row>
    <row r="26" spans="2:3" ht="13.5">
      <c r="B26" s="88">
        <f>CONCATENATE('競技者一覧'!C35)</f>
      </c>
      <c r="C26" s="88" t="str">
        <f>CONCATENATE('団体CSV'!A26)</f>
        <v>025</v>
      </c>
    </row>
    <row r="27" spans="2:3" ht="13.5">
      <c r="B27" s="88">
        <f>CONCATENATE('競技者一覧'!C36)</f>
      </c>
      <c r="C27" s="88" t="str">
        <f>CONCATENATE('団体CSV'!A27)</f>
        <v>026</v>
      </c>
    </row>
    <row r="28" spans="2:3" ht="13.5">
      <c r="B28" s="88">
        <f>CONCATENATE('競技者一覧'!C37)</f>
      </c>
      <c r="C28" s="88" t="str">
        <f>CONCATENATE('団体CSV'!A28)</f>
        <v>027</v>
      </c>
    </row>
    <row r="29" spans="2:3" ht="13.5">
      <c r="B29" s="88">
        <f>CONCATENATE('競技者一覧'!C38)</f>
      </c>
      <c r="C29" s="88" t="str">
        <f>CONCATENATE('団体CSV'!A29)</f>
        <v>028</v>
      </c>
    </row>
    <row r="30" spans="2:3" ht="13.5">
      <c r="B30" s="88">
        <f>CONCATENATE('競技者一覧'!C39)</f>
      </c>
      <c r="C30" s="88" t="str">
        <f>CONCATENATE('団体CSV'!A30)</f>
        <v>029</v>
      </c>
    </row>
    <row r="31" spans="2:3" ht="13.5">
      <c r="B31" s="88">
        <f>CONCATENATE('競技者一覧'!C40)</f>
      </c>
      <c r="C31" s="88" t="str">
        <f>CONCATENATE('団体CSV'!A31)</f>
        <v>030</v>
      </c>
    </row>
    <row r="32" spans="2:3" ht="13.5">
      <c r="B32" s="88">
        <f>CONCATENATE('競技者一覧'!C41)</f>
      </c>
      <c r="C32" s="88" t="str">
        <f>CONCATENATE('団体CSV'!A32)</f>
        <v>031</v>
      </c>
    </row>
    <row r="33" spans="2:3" ht="13.5">
      <c r="B33" s="88">
        <f>CONCATENATE('競技者一覧'!C42)</f>
      </c>
      <c r="C33" s="88" t="str">
        <f>CONCATENATE('団体CSV'!A33)</f>
        <v>032</v>
      </c>
    </row>
    <row r="34" spans="2:3" ht="13.5">
      <c r="B34" s="88">
        <f>CONCATENATE('競技者一覧'!C43)</f>
      </c>
      <c r="C34" s="88" t="str">
        <f>CONCATENATE('団体CSV'!A34)</f>
        <v>033</v>
      </c>
    </row>
    <row r="35" spans="2:3" ht="13.5">
      <c r="B35" s="88">
        <f>CONCATENATE('競技者一覧'!C44)</f>
      </c>
      <c r="C35" s="88" t="str">
        <f>CONCATENATE('団体CSV'!A35)</f>
        <v>034</v>
      </c>
    </row>
    <row r="36" spans="2:3" ht="13.5">
      <c r="B36" s="88">
        <f>CONCATENATE('競技者一覧'!C45)</f>
      </c>
      <c r="C36" s="88" t="str">
        <f>CONCATENATE('団体CSV'!A36)</f>
        <v>035</v>
      </c>
    </row>
    <row r="37" spans="2:3" ht="13.5">
      <c r="B37" s="88">
        <f>CONCATENATE('競技者一覧'!C46)</f>
      </c>
      <c r="C37" s="88" t="str">
        <f>CONCATENATE('団体CSV'!A37)</f>
        <v>036</v>
      </c>
    </row>
    <row r="38" spans="2:3" ht="13.5">
      <c r="B38" s="88">
        <f>CONCATENATE('競技者一覧'!C47)</f>
      </c>
      <c r="C38" s="88" t="str">
        <f>CONCATENATE('団体CSV'!A38)</f>
        <v>037</v>
      </c>
    </row>
    <row r="39" spans="2:3" ht="13.5">
      <c r="B39" s="88">
        <f>CONCATENATE('競技者一覧'!C48)</f>
      </c>
      <c r="C39" s="88" t="str">
        <f>CONCATENATE('団体CSV'!A39)</f>
        <v>038</v>
      </c>
    </row>
    <row r="40" spans="2:3" ht="13.5">
      <c r="B40" s="88">
        <f>CONCATENATE('競技者一覧'!C49)</f>
      </c>
      <c r="C40" s="88" t="str">
        <f>CONCATENATE('団体CSV'!A40)</f>
        <v>039</v>
      </c>
    </row>
    <row r="41" spans="2:3" ht="13.5">
      <c r="B41" s="88">
        <f>CONCATENATE('競技者一覧'!C50)</f>
      </c>
      <c r="C41" s="88" t="str">
        <f>CONCATENATE('団体CSV'!A41)</f>
        <v>040</v>
      </c>
    </row>
    <row r="42" spans="2:3" ht="13.5">
      <c r="B42" s="88">
        <f>CONCATENATE('競技者一覧'!C51)</f>
      </c>
      <c r="C42" s="88" t="str">
        <f>CONCATENATE('団体CSV'!A42)</f>
        <v>041</v>
      </c>
    </row>
    <row r="43" spans="2:3" ht="13.5">
      <c r="B43" s="88">
        <f>CONCATENATE('競技者一覧'!C52)</f>
      </c>
      <c r="C43" s="88" t="str">
        <f>CONCATENATE('団体CSV'!A43)</f>
        <v>042</v>
      </c>
    </row>
    <row r="44" spans="2:3" ht="13.5">
      <c r="B44" s="88">
        <f>CONCATENATE('競技者一覧'!C53)</f>
      </c>
      <c r="C44" s="88" t="str">
        <f>CONCATENATE('団体CSV'!A44)</f>
        <v>043</v>
      </c>
    </row>
    <row r="45" spans="2:3" ht="13.5">
      <c r="B45" s="88">
        <f>CONCATENATE('競技者一覧'!C54)</f>
      </c>
      <c r="C45" s="88" t="str">
        <f>CONCATENATE('団体CSV'!A45)</f>
        <v>044</v>
      </c>
    </row>
    <row r="46" spans="2:3" ht="13.5">
      <c r="B46" s="88">
        <f>CONCATENATE('競技者一覧'!C55)</f>
      </c>
      <c r="C46" s="88" t="str">
        <f>CONCATENATE('団体CSV'!A46)</f>
        <v>045</v>
      </c>
    </row>
    <row r="47" spans="2:3" ht="13.5">
      <c r="B47" s="88">
        <f>CONCATENATE('競技者一覧'!C56)</f>
      </c>
      <c r="C47" s="88" t="str">
        <f>CONCATENATE('団体CSV'!A47)</f>
        <v>046</v>
      </c>
    </row>
    <row r="48" spans="2:3" ht="13.5">
      <c r="B48" s="88">
        <f>CONCATENATE('競技者一覧'!C57)</f>
      </c>
      <c r="C48" s="88" t="str">
        <f>CONCATENATE('団体CSV'!A48)</f>
        <v>047</v>
      </c>
    </row>
    <row r="49" spans="2:3" ht="13.5">
      <c r="B49" s="88">
        <f>CONCATENATE('競技者一覧'!C58)</f>
      </c>
      <c r="C49" s="88" t="str">
        <f>CONCATENATE('団体CSV'!A49)</f>
        <v>048</v>
      </c>
    </row>
    <row r="50" spans="2:3" ht="13.5">
      <c r="B50" s="88">
        <f>CONCATENATE('競技者一覧'!C59)</f>
      </c>
      <c r="C50" s="88" t="str">
        <f>CONCATENATE('団体CSV'!A50)</f>
        <v>049</v>
      </c>
    </row>
    <row r="51" spans="2:3" ht="13.5">
      <c r="B51" s="88">
        <f>CONCATENATE('競技者一覧'!C60)</f>
      </c>
      <c r="C51" s="88" t="str">
        <f>CONCATENATE('団体CSV'!A51)</f>
        <v>050</v>
      </c>
    </row>
    <row r="52" spans="2:3" ht="13.5">
      <c r="B52" s="88">
        <f>CONCATENATE('競技者一覧'!C61)</f>
      </c>
      <c r="C52" s="88" t="str">
        <f>CONCATENATE('団体CSV'!A52)</f>
        <v>051</v>
      </c>
    </row>
    <row r="53" spans="2:3" ht="13.5">
      <c r="B53" s="88">
        <f>CONCATENATE('競技者一覧'!C62)</f>
      </c>
      <c r="C53" s="88" t="str">
        <f>CONCATENATE('団体CSV'!A53)</f>
        <v>052</v>
      </c>
    </row>
    <row r="54" spans="2:3" ht="13.5">
      <c r="B54" s="88">
        <f>CONCATENATE('競技者一覧'!C63)</f>
      </c>
      <c r="C54" s="88" t="str">
        <f>CONCATENATE('団体CSV'!A54)</f>
        <v>053</v>
      </c>
    </row>
    <row r="55" spans="2:3" ht="13.5">
      <c r="B55" s="88">
        <f>CONCATENATE('競技者一覧'!C64)</f>
      </c>
      <c r="C55" s="88" t="str">
        <f>CONCATENATE('団体CSV'!A55)</f>
        <v>054</v>
      </c>
    </row>
    <row r="56" spans="2:3" ht="13.5">
      <c r="B56" s="88">
        <f>CONCATENATE('競技者一覧'!C65)</f>
      </c>
      <c r="C56" s="88" t="str">
        <f>CONCATENATE('団体CSV'!A56)</f>
        <v>055</v>
      </c>
    </row>
    <row r="57" spans="2:3" ht="13.5">
      <c r="B57" s="88">
        <f>CONCATENATE('競技者一覧'!C66)</f>
      </c>
      <c r="C57" s="88" t="str">
        <f>CONCATENATE('団体CSV'!A57)</f>
        <v>056</v>
      </c>
    </row>
    <row r="58" spans="2:3" ht="13.5">
      <c r="B58" s="88">
        <f>CONCATENATE('競技者一覧'!C67)</f>
      </c>
      <c r="C58" s="88" t="str">
        <f>CONCATENATE('団体CSV'!A58)</f>
        <v>057</v>
      </c>
    </row>
    <row r="59" spans="2:3" ht="13.5">
      <c r="B59" s="88">
        <f>CONCATENATE('競技者一覧'!C68)</f>
      </c>
      <c r="C59" s="88" t="str">
        <f>CONCATENATE('団体CSV'!A59)</f>
        <v>058</v>
      </c>
    </row>
    <row r="60" spans="2:3" ht="13.5">
      <c r="B60" s="88">
        <f>CONCATENATE('競技者一覧'!C69)</f>
      </c>
      <c r="C60" s="88" t="str">
        <f>CONCATENATE('団体CSV'!A60)</f>
        <v>059</v>
      </c>
    </row>
    <row r="61" spans="2:3" ht="13.5">
      <c r="B61" s="88">
        <f>CONCATENATE('競技者一覧'!C70)</f>
      </c>
      <c r="C61" s="88" t="str">
        <f>CONCATENATE('団体CSV'!A61)</f>
        <v>060</v>
      </c>
    </row>
    <row r="62" spans="2:3" ht="13.5">
      <c r="B62" s="88">
        <f>CONCATENATE('競技者一覧'!C71)</f>
      </c>
      <c r="C62" s="88" t="str">
        <f>CONCATENATE('団体CSV'!A62)</f>
        <v>061</v>
      </c>
    </row>
    <row r="63" spans="2:3" ht="13.5">
      <c r="B63" s="88">
        <f>CONCATENATE('競技者一覧'!C72)</f>
      </c>
      <c r="C63" s="88" t="str">
        <f>CONCATENATE('団体CSV'!A63)</f>
        <v>062</v>
      </c>
    </row>
    <row r="64" spans="2:3" ht="13.5">
      <c r="B64" s="88">
        <f>CONCATENATE('競技者一覧'!C73)</f>
      </c>
      <c r="C64" s="88" t="str">
        <f>CONCATENATE('団体CSV'!A64)</f>
        <v>063</v>
      </c>
    </row>
    <row r="65" spans="2:3" ht="13.5">
      <c r="B65" s="88">
        <f>CONCATENATE('競技者一覧'!C74)</f>
      </c>
      <c r="C65" s="88" t="str">
        <f>CONCATENATE('団体CSV'!A65)</f>
        <v>064</v>
      </c>
    </row>
    <row r="66" spans="2:3" ht="13.5">
      <c r="B66" s="88">
        <f>CONCATENATE('競技者一覧'!C75)</f>
      </c>
      <c r="C66" s="88" t="str">
        <f>CONCATENATE('団体CSV'!A66)</f>
        <v>065</v>
      </c>
    </row>
    <row r="67" spans="2:3" ht="13.5">
      <c r="B67" s="88">
        <f>CONCATENATE('競技者一覧'!C76)</f>
      </c>
      <c r="C67" s="88" t="str">
        <f>CONCATENATE('団体CSV'!A67)</f>
        <v>066</v>
      </c>
    </row>
    <row r="68" spans="2:3" ht="13.5">
      <c r="B68" s="88">
        <f>CONCATENATE('競技者一覧'!C77)</f>
      </c>
      <c r="C68" s="88" t="str">
        <f>CONCATENATE('団体CSV'!A68)</f>
        <v>067</v>
      </c>
    </row>
    <row r="69" spans="2:3" ht="13.5">
      <c r="B69" s="88">
        <f>CONCATENATE('競技者一覧'!C78)</f>
      </c>
      <c r="C69" s="88" t="str">
        <f>CONCATENATE('団体CSV'!A69)</f>
        <v>068</v>
      </c>
    </row>
    <row r="70" spans="2:3" ht="13.5">
      <c r="B70" s="88">
        <f>CONCATENATE('競技者一覧'!C79)</f>
      </c>
      <c r="C70" s="88" t="str">
        <f>CONCATENATE('団体CSV'!A70)</f>
        <v>069</v>
      </c>
    </row>
    <row r="71" spans="2:3" ht="13.5">
      <c r="B71" s="88">
        <f>CONCATENATE('競技者一覧'!C80)</f>
      </c>
      <c r="C71" s="88" t="str">
        <f>CONCATENATE('団体CSV'!A71)</f>
        <v>070</v>
      </c>
    </row>
    <row r="72" spans="2:3" ht="13.5">
      <c r="B72" s="88">
        <f>CONCATENATE('競技者一覧'!C81)</f>
      </c>
      <c r="C72" s="88" t="str">
        <f>CONCATENATE('団体CSV'!A72)</f>
        <v>071</v>
      </c>
    </row>
    <row r="73" spans="2:3" ht="13.5">
      <c r="B73" s="88">
        <f>CONCATENATE('競技者一覧'!C82)</f>
      </c>
      <c r="C73" s="88" t="str">
        <f>CONCATENATE('団体CSV'!A73)</f>
        <v>072</v>
      </c>
    </row>
    <row r="74" spans="2:3" ht="13.5">
      <c r="B74" s="88">
        <f>CONCATENATE('競技者一覧'!C83)</f>
      </c>
      <c r="C74" s="88" t="str">
        <f>CONCATENATE('団体CSV'!A74)</f>
        <v>073</v>
      </c>
    </row>
    <row r="75" spans="2:3" ht="13.5">
      <c r="B75" s="88">
        <f>CONCATENATE('競技者一覧'!C84)</f>
      </c>
      <c r="C75" s="88" t="str">
        <f>CONCATENATE('団体CSV'!A75)</f>
        <v>074</v>
      </c>
    </row>
    <row r="76" spans="2:3" ht="13.5">
      <c r="B76" s="88">
        <f>CONCATENATE('競技者一覧'!C85)</f>
      </c>
      <c r="C76" s="88" t="str">
        <f>CONCATENATE('団体CSV'!A76)</f>
        <v>075</v>
      </c>
    </row>
    <row r="77" spans="2:3" ht="13.5">
      <c r="B77" s="88">
        <f>CONCATENATE('競技者一覧'!C86)</f>
      </c>
      <c r="C77" s="88" t="str">
        <f>CONCATENATE('団体CSV'!A77)</f>
        <v>076</v>
      </c>
    </row>
    <row r="78" spans="2:3" ht="13.5">
      <c r="B78" s="88">
        <f>CONCATENATE('競技者一覧'!C87)</f>
      </c>
      <c r="C78" s="88" t="str">
        <f>CONCATENATE('団体CSV'!A78)</f>
        <v>077</v>
      </c>
    </row>
    <row r="79" spans="2:3" ht="13.5">
      <c r="B79" s="88">
        <f>CONCATENATE('競技者一覧'!C88)</f>
      </c>
      <c r="C79" s="88" t="str">
        <f>CONCATENATE('団体CSV'!A79)</f>
        <v>078</v>
      </c>
    </row>
    <row r="80" spans="2:3" ht="13.5">
      <c r="B80" s="88">
        <f>CONCATENATE('競技者一覧'!C89)</f>
      </c>
      <c r="C80" s="88" t="str">
        <f>CONCATENATE('団体CSV'!A80)</f>
        <v>079</v>
      </c>
    </row>
    <row r="81" spans="2:3" ht="13.5">
      <c r="B81" s="88">
        <f>CONCATENATE('競技者一覧'!C90)</f>
      </c>
      <c r="C81" s="88" t="str">
        <f>CONCATENATE('団体CSV'!A81)</f>
        <v>080</v>
      </c>
    </row>
    <row r="82" spans="2:3" ht="13.5">
      <c r="B82" s="88">
        <f>CONCATENATE('競技者一覧'!C91)</f>
      </c>
      <c r="C82" s="88" t="str">
        <f>CONCATENATE('団体CSV'!A82)</f>
        <v>081</v>
      </c>
    </row>
    <row r="83" spans="2:3" ht="13.5">
      <c r="B83" s="88">
        <f>CONCATENATE('競技者一覧'!C92)</f>
      </c>
      <c r="C83" s="88" t="str">
        <f>CONCATENATE('団体CSV'!A83)</f>
        <v>082</v>
      </c>
    </row>
    <row r="84" spans="2:3" ht="13.5">
      <c r="B84" s="88">
        <f>CONCATENATE('競技者一覧'!C93)</f>
      </c>
      <c r="C84" s="88" t="str">
        <f>CONCATENATE('団体CSV'!A84)</f>
        <v>083</v>
      </c>
    </row>
    <row r="85" spans="2:3" ht="13.5">
      <c r="B85" s="88">
        <f>CONCATENATE('競技者一覧'!C94)</f>
      </c>
      <c r="C85" s="88" t="str">
        <f>CONCATENATE('団体CSV'!A85)</f>
        <v>084</v>
      </c>
    </row>
    <row r="86" spans="2:3" ht="13.5">
      <c r="B86" s="88">
        <f>CONCATENATE('競技者一覧'!C95)</f>
      </c>
      <c r="C86" s="88" t="str">
        <f>CONCATENATE('団体CSV'!A86)</f>
        <v>085</v>
      </c>
    </row>
    <row r="87" spans="2:3" ht="13.5">
      <c r="B87" s="88">
        <f>CONCATENATE('競技者一覧'!C96)</f>
      </c>
      <c r="C87" s="88" t="str">
        <f>CONCATENATE('団体CSV'!A87)</f>
        <v>086</v>
      </c>
    </row>
    <row r="88" spans="2:3" ht="13.5">
      <c r="B88" s="88">
        <f>CONCATENATE('競技者一覧'!C97)</f>
      </c>
      <c r="C88" s="88" t="str">
        <f>CONCATENATE('団体CSV'!A88)</f>
        <v>087</v>
      </c>
    </row>
    <row r="89" spans="2:3" ht="13.5">
      <c r="B89" s="88">
        <f>CONCATENATE('競技者一覧'!C98)</f>
      </c>
      <c r="C89" s="88" t="str">
        <f>CONCATENATE('団体CSV'!A89)</f>
        <v>088</v>
      </c>
    </row>
    <row r="90" spans="2:3" ht="13.5">
      <c r="B90" s="88">
        <f>CONCATENATE('競技者一覧'!C99)</f>
      </c>
      <c r="C90" s="88" t="str">
        <f>CONCATENATE('団体CSV'!A90)</f>
        <v>089</v>
      </c>
    </row>
    <row r="91" spans="2:3" ht="13.5">
      <c r="B91" s="88">
        <f>CONCATENATE('競技者一覧'!C100)</f>
      </c>
      <c r="C91" s="88" t="str">
        <f>CONCATENATE('団体CSV'!A91)</f>
        <v>090</v>
      </c>
    </row>
    <row r="92" spans="2:3" ht="13.5">
      <c r="B92" s="88">
        <f>CONCATENATE('競技者一覧'!C101)</f>
      </c>
      <c r="C92" s="88" t="str">
        <f>CONCATENATE('団体CSV'!A92)</f>
        <v>091</v>
      </c>
    </row>
    <row r="93" spans="2:3" ht="13.5">
      <c r="B93" s="88">
        <f>CONCATENATE('競技者一覧'!C102)</f>
      </c>
      <c r="C93" s="88" t="str">
        <f>CONCATENATE('団体CSV'!A93)</f>
        <v>092</v>
      </c>
    </row>
    <row r="94" spans="2:3" ht="13.5">
      <c r="B94" s="88">
        <f>CONCATENATE('競技者一覧'!C103)</f>
      </c>
      <c r="C94" s="88" t="str">
        <f>CONCATENATE('団体CSV'!A94)</f>
        <v>093</v>
      </c>
    </row>
    <row r="95" spans="2:3" ht="13.5">
      <c r="B95" s="88">
        <f>CONCATENATE('競技者一覧'!C104)</f>
      </c>
      <c r="C95" s="88" t="str">
        <f>CONCATENATE('団体CSV'!A95)</f>
        <v>094</v>
      </c>
    </row>
    <row r="96" spans="2:3" ht="13.5">
      <c r="B96" s="88">
        <f>CONCATENATE('競技者一覧'!C105)</f>
      </c>
      <c r="C96" s="88" t="str">
        <f>CONCATENATE('団体CSV'!A96)</f>
        <v>095</v>
      </c>
    </row>
    <row r="97" spans="2:3" ht="13.5">
      <c r="B97" s="88">
        <f>CONCATENATE('競技者一覧'!C106)</f>
      </c>
      <c r="C97" s="88" t="str">
        <f>CONCATENATE('団体CSV'!A97)</f>
        <v>096</v>
      </c>
    </row>
    <row r="98" spans="2:3" ht="13.5">
      <c r="B98" s="88">
        <f>CONCATENATE('競技者一覧'!C107)</f>
      </c>
      <c r="C98" s="88" t="str">
        <f>CONCATENATE('団体CSV'!A98)</f>
        <v>097</v>
      </c>
    </row>
    <row r="99" spans="2:3" ht="13.5">
      <c r="B99" s="88">
        <f>CONCATENATE('競技者一覧'!C108)</f>
      </c>
      <c r="C99" s="88" t="str">
        <f>CONCATENATE('団体CSV'!A99)</f>
        <v>098</v>
      </c>
    </row>
    <row r="100" spans="2:3" ht="13.5">
      <c r="B100" s="88">
        <f>CONCATENATE('競技者一覧'!C109)</f>
      </c>
      <c r="C100" s="88" t="str">
        <f>CONCATENATE('団体CSV'!A100)</f>
        <v>099</v>
      </c>
    </row>
    <row r="101" spans="2:3" ht="14.25" thickBot="1">
      <c r="B101" s="89">
        <f>CONCATENATE('競技者一覧'!C110)</f>
      </c>
      <c r="C101" s="89" t="str">
        <f>CONCATENATE('団体CSV'!A101)</f>
        <v>100</v>
      </c>
    </row>
  </sheetData>
  <sheetProtection sheet="1" objects="1" scenarios="1"/>
  <mergeCells count="1">
    <mergeCell ref="E3:G3"/>
  </mergeCells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795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1.50390625" style="0" customWidth="1"/>
    <col min="2" max="2" width="20.50390625" style="0" customWidth="1"/>
    <col min="3" max="3" width="11.50390625" style="0" customWidth="1"/>
  </cols>
  <sheetData>
    <row r="1" spans="2:3" ht="13.5">
      <c r="B1" t="s">
        <v>865</v>
      </c>
      <c r="C1" t="s">
        <v>93</v>
      </c>
    </row>
    <row r="2" spans="2:3" ht="13.5">
      <c r="B2" t="s">
        <v>663</v>
      </c>
      <c r="C2">
        <v>130001</v>
      </c>
    </row>
    <row r="3" spans="2:3" ht="13.5">
      <c r="B3" t="s">
        <v>866</v>
      </c>
      <c r="C3">
        <v>130002</v>
      </c>
    </row>
    <row r="4" spans="2:3" ht="13.5">
      <c r="B4" t="s">
        <v>664</v>
      </c>
      <c r="C4">
        <v>140001</v>
      </c>
    </row>
    <row r="5" spans="2:3" ht="13.5">
      <c r="B5" t="s">
        <v>867</v>
      </c>
      <c r="C5">
        <v>140002</v>
      </c>
    </row>
    <row r="6" spans="2:3" ht="13.5">
      <c r="B6" t="s">
        <v>868</v>
      </c>
      <c r="C6">
        <v>140003</v>
      </c>
    </row>
    <row r="7" spans="2:3" ht="13.5">
      <c r="B7" t="s">
        <v>869</v>
      </c>
      <c r="C7">
        <v>170001</v>
      </c>
    </row>
    <row r="8" spans="2:3" ht="13.5">
      <c r="B8" t="s">
        <v>870</v>
      </c>
      <c r="C8">
        <v>170002</v>
      </c>
    </row>
    <row r="9" spans="2:3" ht="13.5">
      <c r="B9" t="s">
        <v>489</v>
      </c>
      <c r="C9">
        <v>180001</v>
      </c>
    </row>
    <row r="10" spans="2:3" ht="13.5">
      <c r="B10" t="s">
        <v>488</v>
      </c>
      <c r="C10">
        <v>180002</v>
      </c>
    </row>
    <row r="11" spans="2:3" ht="13.5">
      <c r="B11" t="s">
        <v>493</v>
      </c>
      <c r="C11">
        <v>180003</v>
      </c>
    </row>
    <row r="12" spans="2:3" ht="13.5">
      <c r="B12" t="s">
        <v>871</v>
      </c>
      <c r="C12">
        <v>210001</v>
      </c>
    </row>
    <row r="13" spans="2:3" ht="13.5">
      <c r="B13" t="s">
        <v>872</v>
      </c>
      <c r="C13">
        <v>210002</v>
      </c>
    </row>
    <row r="14" spans="2:3" ht="13.5">
      <c r="B14" t="s">
        <v>873</v>
      </c>
      <c r="C14">
        <v>210003</v>
      </c>
    </row>
    <row r="15" spans="2:3" ht="13.5">
      <c r="B15" t="s">
        <v>874</v>
      </c>
      <c r="C15">
        <v>210004</v>
      </c>
    </row>
    <row r="16" spans="2:3" ht="13.5">
      <c r="B16" t="s">
        <v>875</v>
      </c>
      <c r="C16">
        <v>210005</v>
      </c>
    </row>
    <row r="17" spans="2:3" ht="13.5">
      <c r="B17" t="s">
        <v>876</v>
      </c>
      <c r="C17">
        <v>220001</v>
      </c>
    </row>
    <row r="18" spans="2:3" ht="13.5">
      <c r="B18" t="s">
        <v>877</v>
      </c>
      <c r="C18">
        <v>220002</v>
      </c>
    </row>
    <row r="19" spans="2:3" ht="13.5">
      <c r="B19" t="s">
        <v>632</v>
      </c>
      <c r="C19">
        <v>230001</v>
      </c>
    </row>
    <row r="20" spans="2:3" ht="13.5">
      <c r="B20" t="s">
        <v>494</v>
      </c>
      <c r="C20">
        <v>230002</v>
      </c>
    </row>
    <row r="21" spans="2:3" ht="13.5">
      <c r="B21" t="s">
        <v>495</v>
      </c>
      <c r="C21">
        <v>230003</v>
      </c>
    </row>
    <row r="22" spans="2:3" ht="13.5">
      <c r="B22" t="s">
        <v>665</v>
      </c>
      <c r="C22">
        <v>230004</v>
      </c>
    </row>
    <row r="23" spans="2:3" ht="13.5">
      <c r="B23" t="s">
        <v>666</v>
      </c>
      <c r="C23">
        <v>230005</v>
      </c>
    </row>
    <row r="24" spans="2:3" ht="13.5">
      <c r="B24" t="s">
        <v>878</v>
      </c>
      <c r="C24">
        <v>230006</v>
      </c>
    </row>
    <row r="25" spans="2:3" ht="13.5">
      <c r="B25" t="s">
        <v>879</v>
      </c>
      <c r="C25">
        <v>230007</v>
      </c>
    </row>
    <row r="26" spans="2:3" ht="13.5">
      <c r="B26" t="s">
        <v>880</v>
      </c>
      <c r="C26">
        <v>230008</v>
      </c>
    </row>
    <row r="27" spans="2:3" ht="13.5">
      <c r="B27" t="s">
        <v>881</v>
      </c>
      <c r="C27">
        <v>230009</v>
      </c>
    </row>
    <row r="28" spans="2:3" ht="13.5">
      <c r="B28" t="s">
        <v>882</v>
      </c>
      <c r="C28">
        <v>230010</v>
      </c>
    </row>
    <row r="29" spans="2:3" ht="13.5">
      <c r="B29" t="s">
        <v>883</v>
      </c>
      <c r="C29">
        <v>230011</v>
      </c>
    </row>
    <row r="30" spans="2:3" ht="13.5">
      <c r="B30" t="s">
        <v>884</v>
      </c>
      <c r="C30">
        <v>230012</v>
      </c>
    </row>
    <row r="31" spans="2:3" ht="13.5">
      <c r="B31" t="s">
        <v>885</v>
      </c>
      <c r="C31">
        <v>230013</v>
      </c>
    </row>
    <row r="32" spans="2:3" ht="13.5">
      <c r="B32" t="s">
        <v>886</v>
      </c>
      <c r="C32">
        <v>230014</v>
      </c>
    </row>
    <row r="33" spans="2:3" ht="13.5">
      <c r="B33" t="s">
        <v>887</v>
      </c>
      <c r="C33">
        <v>230015</v>
      </c>
    </row>
    <row r="34" spans="2:3" ht="13.5">
      <c r="B34" t="s">
        <v>888</v>
      </c>
      <c r="C34">
        <v>230016</v>
      </c>
    </row>
    <row r="35" spans="2:3" ht="13.5">
      <c r="B35" t="s">
        <v>889</v>
      </c>
      <c r="C35">
        <v>230017</v>
      </c>
    </row>
    <row r="36" spans="2:3" ht="13.5">
      <c r="B36" t="s">
        <v>890</v>
      </c>
      <c r="C36">
        <v>230018</v>
      </c>
    </row>
    <row r="37" spans="2:3" ht="13.5">
      <c r="B37" t="s">
        <v>891</v>
      </c>
      <c r="C37">
        <v>230019</v>
      </c>
    </row>
    <row r="38" spans="2:3" ht="13.5">
      <c r="B38" t="s">
        <v>892</v>
      </c>
      <c r="C38">
        <v>230020</v>
      </c>
    </row>
    <row r="39" spans="2:3" ht="13.5">
      <c r="B39" t="s">
        <v>893</v>
      </c>
      <c r="C39">
        <v>230021</v>
      </c>
    </row>
    <row r="40" spans="2:3" ht="13.5">
      <c r="B40" t="s">
        <v>894</v>
      </c>
      <c r="C40">
        <v>230022</v>
      </c>
    </row>
    <row r="41" spans="2:3" ht="13.5">
      <c r="B41" t="s">
        <v>895</v>
      </c>
      <c r="C41">
        <v>230023</v>
      </c>
    </row>
    <row r="42" spans="2:3" ht="13.5">
      <c r="B42" t="s">
        <v>896</v>
      </c>
      <c r="C42">
        <v>230024</v>
      </c>
    </row>
    <row r="43" spans="2:3" ht="13.5">
      <c r="B43" t="s">
        <v>897</v>
      </c>
      <c r="C43">
        <v>230025</v>
      </c>
    </row>
    <row r="44" spans="2:3" ht="13.5">
      <c r="B44" t="s">
        <v>898</v>
      </c>
      <c r="C44">
        <v>230026</v>
      </c>
    </row>
    <row r="45" spans="2:3" ht="13.5">
      <c r="B45" t="s">
        <v>899</v>
      </c>
      <c r="C45">
        <v>230027</v>
      </c>
    </row>
    <row r="46" spans="2:3" ht="13.5">
      <c r="B46" t="s">
        <v>497</v>
      </c>
      <c r="C46">
        <v>240001</v>
      </c>
    </row>
    <row r="47" spans="2:3" ht="13.5">
      <c r="B47" t="s">
        <v>150</v>
      </c>
      <c r="C47">
        <v>240002</v>
      </c>
    </row>
    <row r="48" spans="2:3" ht="13.5">
      <c r="B48" t="s">
        <v>900</v>
      </c>
      <c r="C48">
        <v>240003</v>
      </c>
    </row>
    <row r="49" spans="2:3" ht="13.5">
      <c r="B49" t="s">
        <v>744</v>
      </c>
      <c r="C49">
        <v>240004</v>
      </c>
    </row>
    <row r="50" spans="2:3" ht="13.5">
      <c r="B50" t="s">
        <v>745</v>
      </c>
      <c r="C50">
        <v>240005</v>
      </c>
    </row>
    <row r="51" spans="2:3" ht="13.5">
      <c r="B51" t="s">
        <v>746</v>
      </c>
      <c r="C51">
        <v>240006</v>
      </c>
    </row>
    <row r="52" spans="2:3" ht="13.5">
      <c r="B52" t="s">
        <v>901</v>
      </c>
      <c r="C52">
        <v>240007</v>
      </c>
    </row>
    <row r="53" spans="2:3" ht="13.5">
      <c r="B53" t="s">
        <v>902</v>
      </c>
      <c r="C53">
        <v>240008</v>
      </c>
    </row>
    <row r="54" spans="2:3" ht="13.5">
      <c r="B54" t="s">
        <v>903</v>
      </c>
      <c r="C54">
        <v>240009</v>
      </c>
    </row>
    <row r="55" spans="2:3" ht="13.5">
      <c r="B55" t="s">
        <v>904</v>
      </c>
      <c r="C55">
        <v>240010</v>
      </c>
    </row>
    <row r="56" spans="2:3" ht="13.5">
      <c r="B56" t="s">
        <v>905</v>
      </c>
      <c r="C56">
        <v>240011</v>
      </c>
    </row>
    <row r="57" spans="2:3" ht="13.5">
      <c r="B57" t="s">
        <v>906</v>
      </c>
      <c r="C57">
        <v>240012</v>
      </c>
    </row>
    <row r="58" spans="2:3" ht="13.5">
      <c r="B58" t="s">
        <v>907</v>
      </c>
      <c r="C58">
        <v>240013</v>
      </c>
    </row>
    <row r="59" spans="2:3" ht="13.5">
      <c r="B59" t="s">
        <v>908</v>
      </c>
      <c r="C59">
        <v>240014</v>
      </c>
    </row>
    <row r="60" spans="2:3" ht="13.5">
      <c r="B60" t="s">
        <v>909</v>
      </c>
      <c r="C60">
        <v>240015</v>
      </c>
    </row>
    <row r="61" spans="2:3" ht="13.5">
      <c r="B61" t="s">
        <v>910</v>
      </c>
      <c r="C61">
        <v>240016</v>
      </c>
    </row>
    <row r="62" spans="2:3" ht="13.5">
      <c r="B62" t="s">
        <v>911</v>
      </c>
      <c r="C62">
        <v>240017</v>
      </c>
    </row>
    <row r="63" spans="2:3" ht="13.5">
      <c r="B63" t="s">
        <v>912</v>
      </c>
      <c r="C63">
        <v>240018</v>
      </c>
    </row>
    <row r="64" spans="2:3" ht="13.5">
      <c r="B64" t="s">
        <v>913</v>
      </c>
      <c r="C64">
        <v>240019</v>
      </c>
    </row>
    <row r="65" spans="2:3" ht="13.5">
      <c r="B65" t="s">
        <v>914</v>
      </c>
      <c r="C65">
        <v>240020</v>
      </c>
    </row>
    <row r="66" spans="2:3" ht="13.5">
      <c r="B66" t="s">
        <v>915</v>
      </c>
      <c r="C66">
        <v>240021</v>
      </c>
    </row>
    <row r="67" spans="2:3" ht="13.5">
      <c r="B67" t="s">
        <v>916</v>
      </c>
      <c r="C67">
        <v>240022</v>
      </c>
    </row>
    <row r="68" spans="2:3" ht="13.5">
      <c r="B68" t="s">
        <v>917</v>
      </c>
      <c r="C68">
        <v>240023</v>
      </c>
    </row>
    <row r="69" spans="2:3" ht="13.5">
      <c r="B69" t="s">
        <v>918</v>
      </c>
      <c r="C69">
        <v>240024</v>
      </c>
    </row>
    <row r="70" spans="2:3" ht="13.5">
      <c r="B70" t="s">
        <v>919</v>
      </c>
      <c r="C70">
        <v>240025</v>
      </c>
    </row>
    <row r="71" spans="2:3" ht="13.5">
      <c r="B71" t="s">
        <v>920</v>
      </c>
      <c r="C71">
        <v>240026</v>
      </c>
    </row>
    <row r="72" spans="2:3" ht="13.5">
      <c r="B72" t="s">
        <v>921</v>
      </c>
      <c r="C72">
        <v>240027</v>
      </c>
    </row>
    <row r="73" spans="2:3" ht="13.5">
      <c r="B73" t="s">
        <v>922</v>
      </c>
      <c r="C73">
        <v>240028</v>
      </c>
    </row>
    <row r="74" spans="2:3" ht="13.5">
      <c r="B74" t="s">
        <v>496</v>
      </c>
      <c r="C74">
        <v>250001</v>
      </c>
    </row>
    <row r="75" spans="2:3" ht="13.5">
      <c r="B75" t="s">
        <v>633</v>
      </c>
      <c r="C75">
        <v>250002</v>
      </c>
    </row>
    <row r="76" spans="2:3" ht="13.5">
      <c r="B76" t="s">
        <v>667</v>
      </c>
      <c r="C76">
        <v>250003</v>
      </c>
    </row>
    <row r="77" spans="2:3" ht="13.5">
      <c r="B77" t="s">
        <v>747</v>
      </c>
      <c r="C77">
        <v>250004</v>
      </c>
    </row>
    <row r="78" spans="2:3" ht="13.5">
      <c r="B78" t="s">
        <v>923</v>
      </c>
      <c r="C78">
        <v>250005</v>
      </c>
    </row>
    <row r="79" spans="2:3" ht="13.5">
      <c r="B79" t="s">
        <v>924</v>
      </c>
      <c r="C79">
        <v>250006</v>
      </c>
    </row>
    <row r="80" spans="2:3" ht="13.5">
      <c r="B80" t="s">
        <v>925</v>
      </c>
      <c r="C80">
        <v>250007</v>
      </c>
    </row>
    <row r="81" spans="2:3" ht="13.5">
      <c r="B81" t="s">
        <v>926</v>
      </c>
      <c r="C81">
        <v>250008</v>
      </c>
    </row>
    <row r="82" spans="2:3" ht="13.5">
      <c r="B82" t="s">
        <v>927</v>
      </c>
      <c r="C82">
        <v>250009</v>
      </c>
    </row>
    <row r="83" spans="2:3" ht="13.5">
      <c r="B83" t="s">
        <v>928</v>
      </c>
      <c r="C83">
        <v>250010</v>
      </c>
    </row>
    <row r="84" spans="2:3" ht="13.5">
      <c r="B84" t="s">
        <v>929</v>
      </c>
      <c r="C84">
        <v>250011</v>
      </c>
    </row>
    <row r="85" spans="2:3" ht="13.5">
      <c r="B85" t="s">
        <v>930</v>
      </c>
      <c r="C85">
        <v>250012</v>
      </c>
    </row>
    <row r="86" spans="2:3" ht="13.5">
      <c r="B86" t="s">
        <v>931</v>
      </c>
      <c r="C86">
        <v>250013</v>
      </c>
    </row>
    <row r="87" spans="2:3" ht="13.5">
      <c r="B87" t="s">
        <v>928</v>
      </c>
      <c r="C87">
        <v>250014</v>
      </c>
    </row>
    <row r="88" spans="2:3" ht="13.5">
      <c r="B88" t="s">
        <v>932</v>
      </c>
      <c r="C88">
        <v>250015</v>
      </c>
    </row>
    <row r="89" spans="2:3" ht="13.5">
      <c r="B89" t="s">
        <v>933</v>
      </c>
      <c r="C89">
        <v>250016</v>
      </c>
    </row>
    <row r="90" spans="2:3" ht="13.5">
      <c r="B90" t="s">
        <v>934</v>
      </c>
      <c r="C90">
        <v>250017</v>
      </c>
    </row>
    <row r="91" spans="2:3" ht="13.5">
      <c r="B91" t="s">
        <v>203</v>
      </c>
      <c r="C91">
        <v>260001</v>
      </c>
    </row>
    <row r="92" spans="2:3" ht="13.5">
      <c r="B92" t="s">
        <v>204</v>
      </c>
      <c r="C92">
        <v>260002</v>
      </c>
    </row>
    <row r="93" spans="2:3" ht="13.5">
      <c r="B93" t="s">
        <v>205</v>
      </c>
      <c r="C93">
        <v>260003</v>
      </c>
    </row>
    <row r="94" spans="2:3" ht="13.5">
      <c r="B94" t="s">
        <v>206</v>
      </c>
      <c r="C94">
        <v>260004</v>
      </c>
    </row>
    <row r="95" spans="2:3" ht="13.5">
      <c r="B95" t="s">
        <v>207</v>
      </c>
      <c r="C95">
        <v>260005</v>
      </c>
    </row>
    <row r="96" spans="2:3" ht="13.5">
      <c r="B96" t="s">
        <v>208</v>
      </c>
      <c r="C96">
        <v>260006</v>
      </c>
    </row>
    <row r="97" spans="2:3" ht="13.5">
      <c r="B97" t="s">
        <v>209</v>
      </c>
      <c r="C97">
        <v>260007</v>
      </c>
    </row>
    <row r="98" spans="2:3" ht="13.5">
      <c r="B98" t="s">
        <v>210</v>
      </c>
      <c r="C98">
        <v>260008</v>
      </c>
    </row>
    <row r="99" spans="2:3" ht="13.5">
      <c r="B99" t="s">
        <v>211</v>
      </c>
      <c r="C99">
        <v>260009</v>
      </c>
    </row>
    <row r="100" spans="2:3" ht="13.5">
      <c r="B100" t="s">
        <v>212</v>
      </c>
      <c r="C100">
        <v>260010</v>
      </c>
    </row>
    <row r="101" spans="2:3" ht="13.5">
      <c r="B101" t="s">
        <v>213</v>
      </c>
      <c r="C101">
        <v>260011</v>
      </c>
    </row>
    <row r="102" spans="2:3" ht="13.5">
      <c r="B102" t="s">
        <v>214</v>
      </c>
      <c r="C102">
        <v>260012</v>
      </c>
    </row>
    <row r="103" spans="2:3" ht="13.5">
      <c r="B103" t="s">
        <v>215</v>
      </c>
      <c r="C103">
        <v>260013</v>
      </c>
    </row>
    <row r="104" spans="2:3" ht="13.5">
      <c r="B104" t="s">
        <v>180</v>
      </c>
      <c r="C104">
        <v>260015</v>
      </c>
    </row>
    <row r="105" spans="2:3" ht="13.5">
      <c r="B105" t="s">
        <v>216</v>
      </c>
      <c r="C105">
        <v>260016</v>
      </c>
    </row>
    <row r="106" spans="2:3" ht="13.5">
      <c r="B106" t="s">
        <v>217</v>
      </c>
      <c r="C106">
        <v>260017</v>
      </c>
    </row>
    <row r="107" spans="2:3" ht="13.5">
      <c r="B107" t="s">
        <v>218</v>
      </c>
      <c r="C107">
        <v>260018</v>
      </c>
    </row>
    <row r="108" spans="2:3" ht="13.5">
      <c r="B108" t="s">
        <v>219</v>
      </c>
      <c r="C108">
        <v>260019</v>
      </c>
    </row>
    <row r="109" spans="2:3" ht="13.5">
      <c r="B109" t="s">
        <v>220</v>
      </c>
      <c r="C109">
        <v>260020</v>
      </c>
    </row>
    <row r="110" spans="2:3" ht="13.5">
      <c r="B110" t="s">
        <v>221</v>
      </c>
      <c r="C110">
        <v>260021</v>
      </c>
    </row>
    <row r="111" spans="2:3" ht="13.5">
      <c r="B111" t="s">
        <v>222</v>
      </c>
      <c r="C111">
        <v>260022</v>
      </c>
    </row>
    <row r="112" spans="2:3" ht="13.5">
      <c r="B112" t="s">
        <v>223</v>
      </c>
      <c r="C112">
        <v>260023</v>
      </c>
    </row>
    <row r="113" spans="2:3" ht="13.5">
      <c r="B113" t="s">
        <v>224</v>
      </c>
      <c r="C113">
        <v>260024</v>
      </c>
    </row>
    <row r="114" spans="2:3" ht="13.5">
      <c r="B114" t="s">
        <v>225</v>
      </c>
      <c r="C114">
        <v>260025</v>
      </c>
    </row>
    <row r="115" spans="2:3" ht="13.5">
      <c r="B115" t="s">
        <v>226</v>
      </c>
      <c r="C115">
        <v>260026</v>
      </c>
    </row>
    <row r="116" spans="2:3" ht="13.5">
      <c r="B116" t="s">
        <v>227</v>
      </c>
      <c r="C116">
        <v>260027</v>
      </c>
    </row>
    <row r="117" spans="2:3" ht="13.5">
      <c r="B117" t="s">
        <v>228</v>
      </c>
      <c r="C117">
        <v>260028</v>
      </c>
    </row>
    <row r="118" spans="2:3" ht="13.5">
      <c r="B118" t="s">
        <v>182</v>
      </c>
      <c r="C118">
        <v>260030</v>
      </c>
    </row>
    <row r="119" spans="2:3" ht="13.5">
      <c r="B119" t="s">
        <v>229</v>
      </c>
      <c r="C119">
        <v>260033</v>
      </c>
    </row>
    <row r="120" spans="2:3" ht="13.5">
      <c r="B120" t="s">
        <v>230</v>
      </c>
      <c r="C120">
        <v>260034</v>
      </c>
    </row>
    <row r="121" spans="2:3" ht="13.5">
      <c r="B121" t="s">
        <v>231</v>
      </c>
      <c r="C121">
        <v>260035</v>
      </c>
    </row>
    <row r="122" spans="2:3" ht="13.5">
      <c r="B122" t="s">
        <v>232</v>
      </c>
      <c r="C122">
        <v>260036</v>
      </c>
    </row>
    <row r="123" spans="2:3" ht="13.5">
      <c r="B123" t="s">
        <v>233</v>
      </c>
      <c r="C123">
        <v>260037</v>
      </c>
    </row>
    <row r="124" spans="2:3" ht="13.5">
      <c r="B124" t="s">
        <v>234</v>
      </c>
      <c r="C124">
        <v>260038</v>
      </c>
    </row>
    <row r="125" spans="2:3" ht="13.5">
      <c r="B125" t="s">
        <v>235</v>
      </c>
      <c r="C125">
        <v>260039</v>
      </c>
    </row>
    <row r="126" spans="2:3" ht="13.5">
      <c r="B126" t="s">
        <v>236</v>
      </c>
      <c r="C126">
        <v>260040</v>
      </c>
    </row>
    <row r="127" spans="2:3" ht="13.5">
      <c r="B127" t="s">
        <v>237</v>
      </c>
      <c r="C127">
        <v>260041</v>
      </c>
    </row>
    <row r="128" spans="2:3" ht="13.5">
      <c r="B128" t="s">
        <v>238</v>
      </c>
      <c r="C128">
        <v>260042</v>
      </c>
    </row>
    <row r="129" spans="2:3" ht="13.5">
      <c r="B129" t="s">
        <v>239</v>
      </c>
      <c r="C129">
        <v>260043</v>
      </c>
    </row>
    <row r="130" spans="2:3" ht="13.5">
      <c r="B130" t="s">
        <v>240</v>
      </c>
      <c r="C130">
        <v>260044</v>
      </c>
    </row>
    <row r="131" spans="2:3" ht="13.5">
      <c r="B131" t="s">
        <v>241</v>
      </c>
      <c r="C131">
        <v>260045</v>
      </c>
    </row>
    <row r="132" spans="2:3" ht="13.5">
      <c r="B132" t="s">
        <v>242</v>
      </c>
      <c r="C132">
        <v>260046</v>
      </c>
    </row>
    <row r="133" spans="2:3" ht="13.5">
      <c r="B133" t="s">
        <v>243</v>
      </c>
      <c r="C133">
        <v>260048</v>
      </c>
    </row>
    <row r="134" spans="2:3" ht="13.5">
      <c r="B134" t="s">
        <v>244</v>
      </c>
      <c r="C134">
        <v>260050</v>
      </c>
    </row>
    <row r="135" spans="2:3" ht="13.5">
      <c r="B135" t="s">
        <v>245</v>
      </c>
      <c r="C135">
        <v>260051</v>
      </c>
    </row>
    <row r="136" spans="2:3" ht="13.5">
      <c r="B136" t="s">
        <v>246</v>
      </c>
      <c r="C136">
        <v>260052</v>
      </c>
    </row>
    <row r="137" spans="2:3" ht="13.5">
      <c r="B137" t="s">
        <v>247</v>
      </c>
      <c r="C137">
        <v>260053</v>
      </c>
    </row>
    <row r="138" spans="2:3" ht="13.5">
      <c r="B138" t="s">
        <v>248</v>
      </c>
      <c r="C138">
        <v>260055</v>
      </c>
    </row>
    <row r="139" spans="2:3" ht="13.5">
      <c r="B139" t="s">
        <v>183</v>
      </c>
      <c r="C139">
        <v>260056</v>
      </c>
    </row>
    <row r="140" spans="2:3" ht="13.5">
      <c r="B140" t="s">
        <v>249</v>
      </c>
      <c r="C140">
        <v>260057</v>
      </c>
    </row>
    <row r="141" spans="2:3" ht="13.5">
      <c r="B141" t="s">
        <v>250</v>
      </c>
      <c r="C141">
        <v>260058</v>
      </c>
    </row>
    <row r="142" spans="2:3" ht="13.5">
      <c r="B142" t="s">
        <v>251</v>
      </c>
      <c r="C142">
        <v>260059</v>
      </c>
    </row>
    <row r="143" spans="2:3" ht="13.5">
      <c r="B143" t="s">
        <v>252</v>
      </c>
      <c r="C143">
        <v>260060</v>
      </c>
    </row>
    <row r="144" spans="2:3" ht="13.5">
      <c r="B144" t="s">
        <v>253</v>
      </c>
      <c r="C144">
        <v>260061</v>
      </c>
    </row>
    <row r="145" spans="2:3" ht="13.5">
      <c r="B145" t="s">
        <v>254</v>
      </c>
      <c r="C145">
        <v>260062</v>
      </c>
    </row>
    <row r="146" spans="2:3" ht="13.5">
      <c r="B146" t="s">
        <v>255</v>
      </c>
      <c r="C146">
        <v>260063</v>
      </c>
    </row>
    <row r="147" spans="2:3" ht="13.5">
      <c r="B147" t="s">
        <v>151</v>
      </c>
      <c r="C147">
        <v>260064</v>
      </c>
    </row>
    <row r="148" spans="2:3" ht="13.5">
      <c r="B148" t="s">
        <v>256</v>
      </c>
      <c r="C148">
        <v>260065</v>
      </c>
    </row>
    <row r="149" spans="2:3" ht="13.5">
      <c r="B149" t="s">
        <v>257</v>
      </c>
      <c r="C149">
        <v>260066</v>
      </c>
    </row>
    <row r="150" spans="2:3" ht="13.5">
      <c r="B150" t="s">
        <v>258</v>
      </c>
      <c r="C150">
        <v>260067</v>
      </c>
    </row>
    <row r="151" spans="2:3" ht="13.5">
      <c r="B151" t="s">
        <v>259</v>
      </c>
      <c r="C151">
        <v>260068</v>
      </c>
    </row>
    <row r="152" spans="2:3" ht="13.5">
      <c r="B152" t="s">
        <v>260</v>
      </c>
      <c r="C152">
        <v>260069</v>
      </c>
    </row>
    <row r="153" spans="2:3" ht="13.5">
      <c r="B153" t="s">
        <v>261</v>
      </c>
      <c r="C153">
        <v>260070</v>
      </c>
    </row>
    <row r="154" spans="2:3" ht="13.5">
      <c r="B154" t="s">
        <v>161</v>
      </c>
      <c r="C154">
        <v>260071</v>
      </c>
    </row>
    <row r="155" spans="2:3" ht="13.5">
      <c r="B155" t="s">
        <v>262</v>
      </c>
      <c r="C155">
        <v>260072</v>
      </c>
    </row>
    <row r="156" spans="2:3" ht="13.5">
      <c r="B156" t="s">
        <v>263</v>
      </c>
      <c r="C156">
        <v>260073</v>
      </c>
    </row>
    <row r="157" spans="2:3" ht="13.5">
      <c r="B157" t="s">
        <v>264</v>
      </c>
      <c r="C157">
        <v>260074</v>
      </c>
    </row>
    <row r="158" spans="2:3" ht="13.5">
      <c r="B158" t="s">
        <v>265</v>
      </c>
      <c r="C158">
        <v>260076</v>
      </c>
    </row>
    <row r="159" spans="2:3" ht="13.5">
      <c r="B159" t="s">
        <v>266</v>
      </c>
      <c r="C159">
        <v>260077</v>
      </c>
    </row>
    <row r="160" spans="2:3" ht="13.5">
      <c r="B160" t="s">
        <v>267</v>
      </c>
      <c r="C160">
        <v>260078</v>
      </c>
    </row>
    <row r="161" spans="2:3" ht="13.5">
      <c r="B161" t="s">
        <v>268</v>
      </c>
      <c r="C161">
        <v>260079</v>
      </c>
    </row>
    <row r="162" spans="2:3" ht="13.5">
      <c r="B162" t="s">
        <v>269</v>
      </c>
      <c r="C162">
        <v>260080</v>
      </c>
    </row>
    <row r="163" spans="2:3" ht="13.5">
      <c r="B163" t="s">
        <v>270</v>
      </c>
      <c r="C163">
        <v>260082</v>
      </c>
    </row>
    <row r="164" spans="2:3" ht="13.5">
      <c r="B164" t="s">
        <v>271</v>
      </c>
      <c r="C164">
        <v>260083</v>
      </c>
    </row>
    <row r="165" spans="2:3" ht="13.5">
      <c r="B165" t="s">
        <v>272</v>
      </c>
      <c r="C165">
        <v>260085</v>
      </c>
    </row>
    <row r="166" spans="2:3" ht="13.5">
      <c r="B166" t="s">
        <v>273</v>
      </c>
      <c r="C166">
        <v>260086</v>
      </c>
    </row>
    <row r="167" spans="2:3" ht="13.5">
      <c r="B167" t="s">
        <v>274</v>
      </c>
      <c r="C167">
        <v>260087</v>
      </c>
    </row>
    <row r="168" spans="2:3" ht="13.5">
      <c r="B168" t="s">
        <v>162</v>
      </c>
      <c r="C168">
        <v>260088</v>
      </c>
    </row>
    <row r="169" spans="2:3" ht="13.5">
      <c r="B169" t="s">
        <v>275</v>
      </c>
      <c r="C169">
        <v>260089</v>
      </c>
    </row>
    <row r="170" spans="2:3" ht="13.5">
      <c r="B170" t="s">
        <v>276</v>
      </c>
      <c r="C170">
        <v>260090</v>
      </c>
    </row>
    <row r="171" spans="2:3" ht="13.5">
      <c r="B171" t="s">
        <v>277</v>
      </c>
      <c r="C171">
        <v>260091</v>
      </c>
    </row>
    <row r="172" spans="2:3" ht="13.5">
      <c r="B172" t="s">
        <v>278</v>
      </c>
      <c r="C172">
        <v>260092</v>
      </c>
    </row>
    <row r="173" spans="2:3" ht="13.5">
      <c r="B173" t="s">
        <v>279</v>
      </c>
      <c r="C173">
        <v>260093</v>
      </c>
    </row>
    <row r="174" spans="2:3" ht="13.5">
      <c r="B174" t="s">
        <v>280</v>
      </c>
      <c r="C174">
        <v>260094</v>
      </c>
    </row>
    <row r="175" spans="2:3" ht="13.5">
      <c r="B175" t="s">
        <v>281</v>
      </c>
      <c r="C175">
        <v>260095</v>
      </c>
    </row>
    <row r="176" spans="2:3" ht="13.5">
      <c r="B176" t="s">
        <v>282</v>
      </c>
      <c r="C176">
        <v>260096</v>
      </c>
    </row>
    <row r="177" spans="2:3" ht="13.5">
      <c r="B177" t="s">
        <v>283</v>
      </c>
      <c r="C177">
        <v>260097</v>
      </c>
    </row>
    <row r="178" spans="2:3" ht="13.5">
      <c r="B178" t="s">
        <v>284</v>
      </c>
      <c r="C178">
        <v>260098</v>
      </c>
    </row>
    <row r="179" spans="2:3" ht="13.5">
      <c r="B179" t="s">
        <v>285</v>
      </c>
      <c r="C179">
        <v>260099</v>
      </c>
    </row>
    <row r="180" spans="2:3" ht="13.5">
      <c r="B180" t="s">
        <v>286</v>
      </c>
      <c r="C180">
        <v>260100</v>
      </c>
    </row>
    <row r="181" spans="2:3" ht="13.5">
      <c r="B181" t="s">
        <v>287</v>
      </c>
      <c r="C181">
        <v>260101</v>
      </c>
    </row>
    <row r="182" spans="2:3" ht="13.5">
      <c r="B182" t="s">
        <v>288</v>
      </c>
      <c r="C182">
        <v>260102</v>
      </c>
    </row>
    <row r="183" spans="2:3" ht="13.5">
      <c r="B183" t="s">
        <v>289</v>
      </c>
      <c r="C183">
        <v>260103</v>
      </c>
    </row>
    <row r="184" spans="2:3" ht="13.5">
      <c r="B184" t="s">
        <v>290</v>
      </c>
      <c r="C184">
        <v>260105</v>
      </c>
    </row>
    <row r="185" spans="2:3" ht="13.5">
      <c r="B185" t="s">
        <v>291</v>
      </c>
      <c r="C185">
        <v>260106</v>
      </c>
    </row>
    <row r="186" spans="2:3" ht="13.5">
      <c r="B186" t="s">
        <v>292</v>
      </c>
      <c r="C186">
        <v>260108</v>
      </c>
    </row>
    <row r="187" spans="2:3" ht="13.5">
      <c r="B187" t="s">
        <v>293</v>
      </c>
      <c r="C187">
        <v>260109</v>
      </c>
    </row>
    <row r="188" spans="2:3" ht="13.5">
      <c r="B188" t="s">
        <v>294</v>
      </c>
      <c r="C188">
        <v>260110</v>
      </c>
    </row>
    <row r="189" spans="2:3" ht="13.5">
      <c r="B189" t="s">
        <v>295</v>
      </c>
      <c r="C189">
        <v>260111</v>
      </c>
    </row>
    <row r="190" spans="2:3" ht="13.5">
      <c r="B190" t="s">
        <v>296</v>
      </c>
      <c r="C190">
        <v>260112</v>
      </c>
    </row>
    <row r="191" spans="2:3" ht="13.5">
      <c r="B191" t="s">
        <v>297</v>
      </c>
      <c r="C191">
        <v>260113</v>
      </c>
    </row>
    <row r="192" spans="2:3" ht="13.5">
      <c r="B192" t="s">
        <v>298</v>
      </c>
      <c r="C192">
        <v>260114</v>
      </c>
    </row>
    <row r="193" spans="2:3" ht="13.5">
      <c r="B193" t="s">
        <v>152</v>
      </c>
      <c r="C193">
        <v>260115</v>
      </c>
    </row>
    <row r="194" spans="2:3" ht="13.5">
      <c r="B194" t="s">
        <v>299</v>
      </c>
      <c r="C194">
        <v>260116</v>
      </c>
    </row>
    <row r="195" spans="2:3" ht="13.5">
      <c r="B195" t="s">
        <v>300</v>
      </c>
      <c r="C195">
        <v>260117</v>
      </c>
    </row>
    <row r="196" spans="2:3" ht="13.5">
      <c r="B196" t="s">
        <v>301</v>
      </c>
      <c r="C196">
        <v>260118</v>
      </c>
    </row>
    <row r="197" spans="2:3" ht="13.5">
      <c r="B197" t="s">
        <v>302</v>
      </c>
      <c r="C197">
        <v>260123</v>
      </c>
    </row>
    <row r="198" spans="2:3" ht="13.5">
      <c r="B198" t="s">
        <v>303</v>
      </c>
      <c r="C198">
        <v>260124</v>
      </c>
    </row>
    <row r="199" spans="2:3" ht="13.5">
      <c r="B199" t="s">
        <v>304</v>
      </c>
      <c r="C199">
        <v>260128</v>
      </c>
    </row>
    <row r="200" spans="2:3" ht="13.5">
      <c r="B200" t="s">
        <v>305</v>
      </c>
      <c r="C200">
        <v>260131</v>
      </c>
    </row>
    <row r="201" spans="2:3" ht="13.5">
      <c r="B201" t="s">
        <v>306</v>
      </c>
      <c r="C201">
        <v>260132</v>
      </c>
    </row>
    <row r="202" spans="2:3" ht="13.5">
      <c r="B202" t="s">
        <v>307</v>
      </c>
      <c r="C202">
        <v>260134</v>
      </c>
    </row>
    <row r="203" spans="2:3" ht="13.5">
      <c r="B203" t="s">
        <v>308</v>
      </c>
      <c r="C203">
        <v>260136</v>
      </c>
    </row>
    <row r="204" spans="2:3" ht="13.5">
      <c r="B204" t="s">
        <v>309</v>
      </c>
      <c r="C204">
        <v>260137</v>
      </c>
    </row>
    <row r="205" spans="2:3" ht="13.5">
      <c r="B205" t="s">
        <v>310</v>
      </c>
      <c r="C205">
        <v>260138</v>
      </c>
    </row>
    <row r="206" spans="2:3" ht="13.5">
      <c r="B206" t="s">
        <v>311</v>
      </c>
      <c r="C206">
        <v>260139</v>
      </c>
    </row>
    <row r="207" spans="2:3" ht="13.5">
      <c r="B207" t="s">
        <v>312</v>
      </c>
      <c r="C207">
        <v>260140</v>
      </c>
    </row>
    <row r="208" spans="2:3" ht="13.5">
      <c r="B208" t="s">
        <v>313</v>
      </c>
      <c r="C208">
        <v>260141</v>
      </c>
    </row>
    <row r="209" spans="2:3" ht="13.5">
      <c r="B209" t="s">
        <v>314</v>
      </c>
      <c r="C209">
        <v>260142</v>
      </c>
    </row>
    <row r="210" spans="2:3" ht="13.5">
      <c r="B210" t="s">
        <v>315</v>
      </c>
      <c r="C210">
        <v>260143</v>
      </c>
    </row>
    <row r="211" spans="2:3" ht="13.5">
      <c r="B211" t="s">
        <v>316</v>
      </c>
      <c r="C211">
        <v>260144</v>
      </c>
    </row>
    <row r="212" spans="2:3" ht="13.5">
      <c r="B212" t="s">
        <v>317</v>
      </c>
      <c r="C212">
        <v>260145</v>
      </c>
    </row>
    <row r="213" spans="2:3" ht="13.5">
      <c r="B213" t="s">
        <v>318</v>
      </c>
      <c r="C213">
        <v>260146</v>
      </c>
    </row>
    <row r="214" spans="2:3" ht="13.5">
      <c r="B214" t="s">
        <v>319</v>
      </c>
      <c r="C214">
        <v>260149</v>
      </c>
    </row>
    <row r="215" spans="2:3" ht="13.5">
      <c r="B215" t="s">
        <v>320</v>
      </c>
      <c r="C215">
        <v>260150</v>
      </c>
    </row>
    <row r="216" spans="2:3" ht="13.5">
      <c r="B216" t="s">
        <v>321</v>
      </c>
      <c r="C216">
        <v>260151</v>
      </c>
    </row>
    <row r="217" spans="2:3" ht="13.5">
      <c r="B217" t="s">
        <v>322</v>
      </c>
      <c r="C217">
        <v>260152</v>
      </c>
    </row>
    <row r="218" spans="2:3" ht="13.5">
      <c r="B218" t="s">
        <v>323</v>
      </c>
      <c r="C218">
        <v>260153</v>
      </c>
    </row>
    <row r="219" spans="2:3" ht="13.5">
      <c r="B219" t="s">
        <v>324</v>
      </c>
      <c r="C219">
        <v>260154</v>
      </c>
    </row>
    <row r="220" spans="2:3" ht="13.5">
      <c r="B220" t="s">
        <v>325</v>
      </c>
      <c r="C220">
        <v>260157</v>
      </c>
    </row>
    <row r="221" spans="2:3" ht="13.5">
      <c r="B221" t="s">
        <v>326</v>
      </c>
      <c r="C221">
        <v>260160</v>
      </c>
    </row>
    <row r="222" spans="2:3" ht="13.5">
      <c r="B222" t="s">
        <v>327</v>
      </c>
      <c r="C222">
        <v>260161</v>
      </c>
    </row>
    <row r="223" spans="2:3" ht="13.5">
      <c r="B223" t="s">
        <v>328</v>
      </c>
      <c r="C223">
        <v>260164</v>
      </c>
    </row>
    <row r="224" spans="2:3" ht="13.5">
      <c r="B224" t="s">
        <v>329</v>
      </c>
      <c r="C224">
        <v>260166</v>
      </c>
    </row>
    <row r="225" spans="2:3" ht="13.5">
      <c r="B225" t="s">
        <v>330</v>
      </c>
      <c r="C225">
        <v>260167</v>
      </c>
    </row>
    <row r="226" spans="2:3" ht="13.5">
      <c r="B226" t="s">
        <v>331</v>
      </c>
      <c r="C226">
        <v>260168</v>
      </c>
    </row>
    <row r="227" spans="2:3" ht="13.5">
      <c r="B227" t="s">
        <v>332</v>
      </c>
      <c r="C227">
        <v>260169</v>
      </c>
    </row>
    <row r="228" spans="2:3" ht="13.5">
      <c r="B228" t="s">
        <v>333</v>
      </c>
      <c r="C228">
        <v>260171</v>
      </c>
    </row>
    <row r="229" spans="2:3" ht="13.5">
      <c r="B229" t="s">
        <v>334</v>
      </c>
      <c r="C229">
        <v>260173</v>
      </c>
    </row>
    <row r="230" spans="2:3" ht="13.5">
      <c r="B230" t="s">
        <v>335</v>
      </c>
      <c r="C230">
        <v>260175</v>
      </c>
    </row>
    <row r="231" spans="2:3" ht="13.5">
      <c r="B231" t="s">
        <v>336</v>
      </c>
      <c r="C231">
        <v>260177</v>
      </c>
    </row>
    <row r="232" spans="2:3" ht="13.5">
      <c r="B232" t="s">
        <v>337</v>
      </c>
      <c r="C232">
        <v>260179</v>
      </c>
    </row>
    <row r="233" spans="2:3" ht="13.5">
      <c r="B233" t="s">
        <v>338</v>
      </c>
      <c r="C233">
        <v>260181</v>
      </c>
    </row>
    <row r="234" spans="2:3" ht="13.5">
      <c r="B234" t="s">
        <v>339</v>
      </c>
      <c r="C234">
        <v>260186</v>
      </c>
    </row>
    <row r="235" spans="2:3" ht="13.5">
      <c r="B235" t="s">
        <v>340</v>
      </c>
      <c r="C235">
        <v>260187</v>
      </c>
    </row>
    <row r="236" spans="2:3" ht="13.5">
      <c r="B236" t="s">
        <v>341</v>
      </c>
      <c r="C236">
        <v>260201</v>
      </c>
    </row>
    <row r="237" spans="2:3" ht="13.5">
      <c r="B237" t="s">
        <v>342</v>
      </c>
      <c r="C237">
        <v>260202</v>
      </c>
    </row>
    <row r="238" spans="2:3" ht="13.5">
      <c r="B238" t="s">
        <v>343</v>
      </c>
      <c r="C238">
        <v>260203</v>
      </c>
    </row>
    <row r="239" spans="2:3" ht="13.5">
      <c r="B239" t="s">
        <v>344</v>
      </c>
      <c r="C239">
        <v>260204</v>
      </c>
    </row>
    <row r="240" spans="2:3" ht="13.5">
      <c r="B240" t="s">
        <v>345</v>
      </c>
      <c r="C240">
        <v>260205</v>
      </c>
    </row>
    <row r="241" spans="2:3" ht="13.5">
      <c r="B241" t="s">
        <v>141</v>
      </c>
      <c r="C241">
        <v>260207</v>
      </c>
    </row>
    <row r="242" spans="2:3" ht="13.5">
      <c r="B242" t="s">
        <v>346</v>
      </c>
      <c r="C242">
        <v>260208</v>
      </c>
    </row>
    <row r="243" spans="2:3" ht="13.5">
      <c r="B243" t="s">
        <v>347</v>
      </c>
      <c r="C243">
        <v>260209</v>
      </c>
    </row>
    <row r="244" spans="2:3" ht="13.5">
      <c r="B244" t="s">
        <v>348</v>
      </c>
      <c r="C244">
        <v>260210</v>
      </c>
    </row>
    <row r="245" spans="2:3" ht="13.5">
      <c r="B245" t="s">
        <v>349</v>
      </c>
      <c r="C245">
        <v>260211</v>
      </c>
    </row>
    <row r="246" spans="2:3" ht="13.5">
      <c r="B246" t="s">
        <v>350</v>
      </c>
      <c r="C246">
        <v>260212</v>
      </c>
    </row>
    <row r="247" spans="2:3" ht="13.5">
      <c r="B247" t="s">
        <v>351</v>
      </c>
      <c r="C247">
        <v>260213</v>
      </c>
    </row>
    <row r="248" spans="2:3" ht="13.5">
      <c r="B248" t="s">
        <v>935</v>
      </c>
      <c r="C248">
        <v>260214</v>
      </c>
    </row>
    <row r="249" spans="2:3" ht="13.5">
      <c r="B249" t="s">
        <v>352</v>
      </c>
      <c r="C249">
        <v>260215</v>
      </c>
    </row>
    <row r="250" spans="2:3" ht="13.5">
      <c r="B250" t="s">
        <v>353</v>
      </c>
      <c r="C250">
        <v>260216</v>
      </c>
    </row>
    <row r="251" spans="2:3" ht="13.5">
      <c r="B251" t="s">
        <v>132</v>
      </c>
      <c r="C251">
        <v>260217</v>
      </c>
    </row>
    <row r="252" spans="2:3" ht="13.5">
      <c r="B252" t="s">
        <v>354</v>
      </c>
      <c r="C252">
        <v>260218</v>
      </c>
    </row>
    <row r="253" spans="2:3" ht="13.5">
      <c r="B253" t="s">
        <v>355</v>
      </c>
      <c r="C253">
        <v>260219</v>
      </c>
    </row>
    <row r="254" spans="2:3" ht="13.5">
      <c r="B254" t="s">
        <v>356</v>
      </c>
      <c r="C254">
        <v>260220</v>
      </c>
    </row>
    <row r="255" spans="2:3" ht="13.5">
      <c r="B255" t="s">
        <v>357</v>
      </c>
      <c r="C255">
        <v>260221</v>
      </c>
    </row>
    <row r="256" spans="2:3" ht="13.5">
      <c r="B256" t="s">
        <v>936</v>
      </c>
      <c r="C256">
        <v>260222</v>
      </c>
    </row>
    <row r="257" spans="2:3" ht="13.5">
      <c r="B257" t="s">
        <v>358</v>
      </c>
      <c r="C257">
        <v>260223</v>
      </c>
    </row>
    <row r="258" spans="2:3" ht="13.5">
      <c r="B258" t="s">
        <v>359</v>
      </c>
      <c r="C258">
        <v>260224</v>
      </c>
    </row>
    <row r="259" spans="2:3" ht="13.5">
      <c r="B259" t="s">
        <v>360</v>
      </c>
      <c r="C259">
        <v>260225</v>
      </c>
    </row>
    <row r="260" spans="2:3" ht="13.5">
      <c r="B260" t="s">
        <v>361</v>
      </c>
      <c r="C260">
        <v>260226</v>
      </c>
    </row>
    <row r="261" spans="2:3" ht="13.5">
      <c r="B261" t="s">
        <v>362</v>
      </c>
      <c r="C261">
        <v>260227</v>
      </c>
    </row>
    <row r="262" spans="2:3" ht="13.5">
      <c r="B262" t="s">
        <v>363</v>
      </c>
      <c r="C262">
        <v>260228</v>
      </c>
    </row>
    <row r="263" spans="2:3" ht="13.5">
      <c r="B263" t="s">
        <v>364</v>
      </c>
      <c r="C263">
        <v>260229</v>
      </c>
    </row>
    <row r="264" spans="2:3" ht="13.5">
      <c r="B264" t="s">
        <v>365</v>
      </c>
      <c r="C264">
        <v>260230</v>
      </c>
    </row>
    <row r="265" spans="2:3" ht="13.5">
      <c r="B265" t="s">
        <v>366</v>
      </c>
      <c r="C265">
        <v>260231</v>
      </c>
    </row>
    <row r="266" spans="2:3" ht="13.5">
      <c r="B266" t="s">
        <v>367</v>
      </c>
      <c r="C266">
        <v>260232</v>
      </c>
    </row>
    <row r="267" spans="2:3" ht="13.5">
      <c r="B267" t="s">
        <v>368</v>
      </c>
      <c r="C267">
        <v>260233</v>
      </c>
    </row>
    <row r="268" spans="2:3" ht="13.5">
      <c r="B268" t="s">
        <v>369</v>
      </c>
      <c r="C268">
        <v>260234</v>
      </c>
    </row>
    <row r="269" spans="2:3" ht="13.5">
      <c r="B269" t="s">
        <v>370</v>
      </c>
      <c r="C269">
        <v>260235</v>
      </c>
    </row>
    <row r="270" spans="2:3" ht="13.5">
      <c r="B270" t="s">
        <v>371</v>
      </c>
      <c r="C270">
        <v>260236</v>
      </c>
    </row>
    <row r="271" spans="2:3" ht="13.5">
      <c r="B271" t="s">
        <v>372</v>
      </c>
      <c r="C271">
        <v>260237</v>
      </c>
    </row>
    <row r="272" spans="2:3" ht="13.5">
      <c r="B272" t="s">
        <v>373</v>
      </c>
      <c r="C272">
        <v>260301</v>
      </c>
    </row>
    <row r="273" spans="2:3" ht="13.5">
      <c r="B273" t="s">
        <v>374</v>
      </c>
      <c r="C273">
        <v>260302</v>
      </c>
    </row>
    <row r="274" spans="2:3" ht="13.5">
      <c r="B274" t="s">
        <v>375</v>
      </c>
      <c r="C274">
        <v>260303</v>
      </c>
    </row>
    <row r="275" spans="2:3" ht="13.5">
      <c r="B275" t="s">
        <v>376</v>
      </c>
      <c r="C275">
        <v>260304</v>
      </c>
    </row>
    <row r="276" spans="2:3" ht="13.5">
      <c r="B276" t="s">
        <v>377</v>
      </c>
      <c r="C276">
        <v>260305</v>
      </c>
    </row>
    <row r="277" spans="2:3" ht="13.5">
      <c r="B277" t="s">
        <v>378</v>
      </c>
      <c r="C277">
        <v>260306</v>
      </c>
    </row>
    <row r="278" spans="2:3" ht="13.5">
      <c r="B278" t="s">
        <v>379</v>
      </c>
      <c r="C278">
        <v>260307</v>
      </c>
    </row>
    <row r="279" spans="2:3" ht="13.5">
      <c r="B279" t="s">
        <v>634</v>
      </c>
      <c r="C279">
        <v>260308</v>
      </c>
    </row>
    <row r="280" spans="2:3" ht="13.5">
      <c r="B280" t="s">
        <v>153</v>
      </c>
      <c r="C280">
        <v>260309</v>
      </c>
    </row>
    <row r="281" spans="2:3" ht="13.5">
      <c r="B281" t="s">
        <v>184</v>
      </c>
      <c r="C281">
        <v>260310</v>
      </c>
    </row>
    <row r="282" spans="2:3" ht="13.5">
      <c r="B282" t="s">
        <v>163</v>
      </c>
      <c r="C282">
        <v>260311</v>
      </c>
    </row>
    <row r="283" spans="2:3" ht="13.5">
      <c r="B283" t="s">
        <v>164</v>
      </c>
      <c r="C283">
        <v>260312</v>
      </c>
    </row>
    <row r="284" spans="2:3" ht="13.5">
      <c r="B284" t="s">
        <v>635</v>
      </c>
      <c r="C284">
        <v>260313</v>
      </c>
    </row>
    <row r="285" spans="2:3" ht="13.5">
      <c r="B285" t="s">
        <v>636</v>
      </c>
      <c r="C285">
        <v>260314</v>
      </c>
    </row>
    <row r="286" spans="2:3" ht="13.5">
      <c r="B286" t="s">
        <v>165</v>
      </c>
      <c r="C286">
        <v>260315</v>
      </c>
    </row>
    <row r="287" spans="2:3" ht="13.5">
      <c r="B287" t="s">
        <v>637</v>
      </c>
      <c r="C287">
        <v>260316</v>
      </c>
    </row>
    <row r="288" spans="2:3" ht="13.5">
      <c r="B288" t="s">
        <v>498</v>
      </c>
      <c r="C288">
        <v>260317</v>
      </c>
    </row>
    <row r="289" spans="2:3" ht="13.5">
      <c r="B289" t="s">
        <v>499</v>
      </c>
      <c r="C289">
        <v>260318</v>
      </c>
    </row>
    <row r="290" spans="2:3" ht="13.5">
      <c r="B290" t="s">
        <v>500</v>
      </c>
      <c r="C290">
        <v>260319</v>
      </c>
    </row>
    <row r="291" spans="2:3" ht="13.5">
      <c r="B291" t="s">
        <v>501</v>
      </c>
      <c r="C291">
        <v>260320</v>
      </c>
    </row>
    <row r="292" spans="2:3" ht="13.5">
      <c r="B292" t="s">
        <v>502</v>
      </c>
      <c r="C292">
        <v>260321</v>
      </c>
    </row>
    <row r="293" spans="2:3" ht="13.5">
      <c r="B293" t="s">
        <v>166</v>
      </c>
      <c r="C293">
        <v>260322</v>
      </c>
    </row>
    <row r="294" spans="2:3" ht="13.5">
      <c r="B294" t="s">
        <v>503</v>
      </c>
      <c r="C294">
        <v>260323</v>
      </c>
    </row>
    <row r="295" spans="2:3" ht="13.5">
      <c r="B295" t="s">
        <v>491</v>
      </c>
      <c r="C295">
        <v>260324</v>
      </c>
    </row>
    <row r="296" spans="2:3" ht="13.5">
      <c r="B296" t="s">
        <v>937</v>
      </c>
      <c r="C296">
        <v>260325</v>
      </c>
    </row>
    <row r="297" spans="2:3" ht="13.5">
      <c r="B297" t="s">
        <v>504</v>
      </c>
      <c r="C297">
        <v>260326</v>
      </c>
    </row>
    <row r="298" spans="2:3" ht="13.5">
      <c r="B298" t="s">
        <v>505</v>
      </c>
      <c r="C298">
        <v>260327</v>
      </c>
    </row>
    <row r="299" spans="2:3" ht="13.5">
      <c r="B299" t="s">
        <v>638</v>
      </c>
      <c r="C299">
        <v>260328</v>
      </c>
    </row>
    <row r="300" spans="2:3" ht="13.5">
      <c r="B300" t="s">
        <v>639</v>
      </c>
      <c r="C300">
        <v>260329</v>
      </c>
    </row>
    <row r="301" spans="2:3" ht="13.5">
      <c r="B301" t="s">
        <v>640</v>
      </c>
      <c r="C301">
        <v>260330</v>
      </c>
    </row>
    <row r="302" spans="2:3" ht="13.5">
      <c r="B302" t="s">
        <v>167</v>
      </c>
      <c r="C302">
        <v>260331</v>
      </c>
    </row>
    <row r="303" spans="2:3" ht="13.5">
      <c r="B303" t="s">
        <v>668</v>
      </c>
      <c r="C303">
        <v>260332</v>
      </c>
    </row>
    <row r="304" spans="2:3" ht="13.5">
      <c r="B304" t="s">
        <v>669</v>
      </c>
      <c r="C304">
        <v>260333</v>
      </c>
    </row>
    <row r="305" spans="2:3" ht="13.5">
      <c r="B305" t="s">
        <v>938</v>
      </c>
      <c r="C305">
        <v>260334</v>
      </c>
    </row>
    <row r="306" spans="2:3" ht="13.5">
      <c r="B306" t="s">
        <v>748</v>
      </c>
      <c r="C306">
        <v>260335</v>
      </c>
    </row>
    <row r="307" spans="2:3" ht="13.5">
      <c r="B307" t="s">
        <v>939</v>
      </c>
      <c r="C307">
        <v>260336</v>
      </c>
    </row>
    <row r="308" spans="2:3" ht="13.5">
      <c r="B308" t="s">
        <v>749</v>
      </c>
      <c r="C308">
        <v>260337</v>
      </c>
    </row>
    <row r="309" spans="2:3" ht="13.5">
      <c r="B309" t="s">
        <v>940</v>
      </c>
      <c r="C309">
        <v>260338</v>
      </c>
    </row>
    <row r="310" spans="2:3" ht="13.5">
      <c r="B310" t="s">
        <v>750</v>
      </c>
      <c r="C310">
        <v>260339</v>
      </c>
    </row>
    <row r="311" spans="2:3" ht="13.5">
      <c r="B311" t="s">
        <v>751</v>
      </c>
      <c r="C311">
        <v>260340</v>
      </c>
    </row>
    <row r="312" spans="2:3" ht="13.5">
      <c r="B312" t="s">
        <v>752</v>
      </c>
      <c r="C312">
        <v>260341</v>
      </c>
    </row>
    <row r="313" spans="2:3" ht="13.5">
      <c r="B313" t="s">
        <v>753</v>
      </c>
      <c r="C313">
        <v>260342</v>
      </c>
    </row>
    <row r="314" spans="2:3" ht="13.5">
      <c r="B314" t="s">
        <v>754</v>
      </c>
      <c r="C314">
        <v>260343</v>
      </c>
    </row>
    <row r="315" spans="2:3" ht="13.5">
      <c r="B315" t="s">
        <v>755</v>
      </c>
      <c r="C315">
        <v>260344</v>
      </c>
    </row>
    <row r="316" spans="2:3" ht="13.5">
      <c r="B316" t="s">
        <v>941</v>
      </c>
      <c r="C316">
        <v>260345</v>
      </c>
    </row>
    <row r="317" spans="2:3" ht="13.5">
      <c r="B317" t="s">
        <v>942</v>
      </c>
      <c r="C317">
        <v>260346</v>
      </c>
    </row>
    <row r="318" spans="2:3" ht="13.5">
      <c r="B318" t="s">
        <v>943</v>
      </c>
      <c r="C318">
        <v>260347</v>
      </c>
    </row>
    <row r="319" spans="2:3" ht="13.5">
      <c r="B319" t="s">
        <v>944</v>
      </c>
      <c r="C319">
        <v>260348</v>
      </c>
    </row>
    <row r="320" spans="2:3" ht="13.5">
      <c r="B320" t="s">
        <v>945</v>
      </c>
      <c r="C320">
        <v>260349</v>
      </c>
    </row>
    <row r="321" spans="2:3" ht="13.5">
      <c r="B321" t="s">
        <v>946</v>
      </c>
      <c r="C321">
        <v>260350</v>
      </c>
    </row>
    <row r="322" spans="2:3" ht="13.5">
      <c r="B322" t="s">
        <v>947</v>
      </c>
      <c r="C322">
        <v>260351</v>
      </c>
    </row>
    <row r="323" spans="2:3" ht="13.5">
      <c r="B323" t="s">
        <v>948</v>
      </c>
      <c r="C323">
        <v>260352</v>
      </c>
    </row>
    <row r="324" spans="2:3" ht="13.5">
      <c r="B324" t="s">
        <v>949</v>
      </c>
      <c r="C324">
        <v>260353</v>
      </c>
    </row>
    <row r="325" spans="2:3" ht="13.5">
      <c r="B325" t="s">
        <v>950</v>
      </c>
      <c r="C325">
        <v>260354</v>
      </c>
    </row>
    <row r="326" spans="2:3" ht="13.5">
      <c r="B326" t="s">
        <v>951</v>
      </c>
      <c r="C326">
        <v>260355</v>
      </c>
    </row>
    <row r="327" spans="2:3" ht="13.5">
      <c r="B327" t="s">
        <v>952</v>
      </c>
      <c r="C327">
        <v>260356</v>
      </c>
    </row>
    <row r="328" spans="2:3" ht="13.5">
      <c r="B328" t="s">
        <v>953</v>
      </c>
      <c r="C328">
        <v>260357</v>
      </c>
    </row>
    <row r="329" spans="2:3" ht="13.5">
      <c r="B329" t="s">
        <v>954</v>
      </c>
      <c r="C329">
        <v>260358</v>
      </c>
    </row>
    <row r="330" spans="2:3" ht="13.5">
      <c r="B330" t="s">
        <v>955</v>
      </c>
      <c r="C330">
        <v>260359</v>
      </c>
    </row>
    <row r="331" spans="2:3" ht="13.5">
      <c r="B331" t="s">
        <v>956</v>
      </c>
      <c r="C331">
        <v>260360</v>
      </c>
    </row>
    <row r="332" spans="2:3" ht="13.5">
      <c r="B332" t="s">
        <v>957</v>
      </c>
      <c r="C332">
        <v>260361</v>
      </c>
    </row>
    <row r="333" spans="2:3" ht="13.5">
      <c r="B333" t="s">
        <v>958</v>
      </c>
      <c r="C333">
        <v>260362</v>
      </c>
    </row>
    <row r="334" spans="2:3" ht="13.5">
      <c r="B334" t="s">
        <v>959</v>
      </c>
      <c r="C334">
        <v>260363</v>
      </c>
    </row>
    <row r="335" spans="2:3" ht="13.5">
      <c r="B335" t="s">
        <v>960</v>
      </c>
      <c r="C335">
        <v>260364</v>
      </c>
    </row>
    <row r="336" spans="2:3" ht="13.5">
      <c r="B336" t="s">
        <v>961</v>
      </c>
      <c r="C336">
        <v>260365</v>
      </c>
    </row>
    <row r="337" spans="2:3" ht="13.5">
      <c r="B337" t="s">
        <v>962</v>
      </c>
      <c r="C337">
        <v>260366</v>
      </c>
    </row>
    <row r="338" spans="2:3" ht="13.5">
      <c r="B338" t="s">
        <v>963</v>
      </c>
      <c r="C338">
        <v>260367</v>
      </c>
    </row>
    <row r="339" spans="2:3" ht="13.5">
      <c r="B339" t="s">
        <v>964</v>
      </c>
      <c r="C339">
        <v>260368</v>
      </c>
    </row>
    <row r="340" spans="2:3" ht="13.5">
      <c r="B340" t="s">
        <v>168</v>
      </c>
      <c r="C340">
        <v>270001</v>
      </c>
    </row>
    <row r="341" spans="2:3" ht="13.5">
      <c r="B341" t="s">
        <v>506</v>
      </c>
      <c r="C341">
        <v>270002</v>
      </c>
    </row>
    <row r="342" spans="2:3" ht="13.5">
      <c r="B342" t="s">
        <v>965</v>
      </c>
      <c r="C342">
        <v>270003</v>
      </c>
    </row>
    <row r="343" spans="2:3" ht="13.5">
      <c r="B343" t="s">
        <v>507</v>
      </c>
      <c r="C343">
        <v>270004</v>
      </c>
    </row>
    <row r="344" spans="2:3" ht="13.5">
      <c r="B344" t="s">
        <v>508</v>
      </c>
      <c r="C344">
        <v>270005</v>
      </c>
    </row>
    <row r="345" spans="2:3" ht="13.5">
      <c r="B345" t="s">
        <v>509</v>
      </c>
      <c r="C345">
        <v>270006</v>
      </c>
    </row>
    <row r="346" spans="2:3" ht="13.5">
      <c r="B346" t="s">
        <v>510</v>
      </c>
      <c r="C346">
        <v>270007</v>
      </c>
    </row>
    <row r="347" spans="2:3" ht="13.5">
      <c r="B347" t="s">
        <v>511</v>
      </c>
      <c r="C347">
        <v>270008</v>
      </c>
    </row>
    <row r="348" spans="2:3" ht="13.5">
      <c r="B348" t="s">
        <v>512</v>
      </c>
      <c r="C348">
        <v>270009</v>
      </c>
    </row>
    <row r="349" spans="2:3" ht="13.5">
      <c r="B349" t="s">
        <v>186</v>
      </c>
      <c r="C349">
        <v>270010</v>
      </c>
    </row>
    <row r="350" spans="2:3" ht="13.5">
      <c r="B350" t="s">
        <v>185</v>
      </c>
      <c r="C350">
        <v>270011</v>
      </c>
    </row>
    <row r="351" spans="2:3" ht="13.5">
      <c r="B351" t="s">
        <v>513</v>
      </c>
      <c r="C351">
        <v>270012</v>
      </c>
    </row>
    <row r="352" spans="2:3" ht="13.5">
      <c r="B352" t="s">
        <v>492</v>
      </c>
      <c r="C352">
        <v>270013</v>
      </c>
    </row>
    <row r="353" spans="2:3" ht="13.5">
      <c r="B353" t="s">
        <v>514</v>
      </c>
      <c r="C353">
        <v>270014</v>
      </c>
    </row>
    <row r="354" spans="2:3" ht="13.5">
      <c r="B354" t="s">
        <v>641</v>
      </c>
      <c r="C354">
        <v>270015</v>
      </c>
    </row>
    <row r="355" spans="2:3" ht="13.5">
      <c r="B355" t="s">
        <v>515</v>
      </c>
      <c r="C355">
        <v>270016</v>
      </c>
    </row>
    <row r="356" spans="2:3" ht="13.5">
      <c r="B356" t="s">
        <v>516</v>
      </c>
      <c r="C356">
        <v>270017</v>
      </c>
    </row>
    <row r="357" spans="2:3" ht="13.5">
      <c r="B357" t="s">
        <v>642</v>
      </c>
      <c r="C357">
        <v>270018</v>
      </c>
    </row>
    <row r="358" spans="2:3" ht="13.5">
      <c r="B358" t="s">
        <v>644</v>
      </c>
      <c r="C358">
        <v>270019</v>
      </c>
    </row>
    <row r="359" spans="2:3" ht="13.5">
      <c r="B359" t="s">
        <v>142</v>
      </c>
      <c r="C359">
        <v>270020</v>
      </c>
    </row>
    <row r="360" spans="2:3" ht="13.5">
      <c r="B360" t="s">
        <v>645</v>
      </c>
      <c r="C360">
        <v>270021</v>
      </c>
    </row>
    <row r="361" spans="2:3" ht="13.5">
      <c r="B361" t="s">
        <v>646</v>
      </c>
      <c r="C361">
        <v>270022</v>
      </c>
    </row>
    <row r="362" spans="2:3" ht="13.5">
      <c r="B362" t="s">
        <v>647</v>
      </c>
      <c r="C362">
        <v>270023</v>
      </c>
    </row>
    <row r="363" spans="2:3" ht="13.5">
      <c r="B363" t="s">
        <v>643</v>
      </c>
      <c r="C363">
        <v>270024</v>
      </c>
    </row>
    <row r="364" spans="2:3" ht="13.5">
      <c r="B364" t="s">
        <v>670</v>
      </c>
      <c r="C364">
        <v>270025</v>
      </c>
    </row>
    <row r="365" spans="2:3" ht="13.5">
      <c r="B365" t="s">
        <v>671</v>
      </c>
      <c r="C365">
        <v>270026</v>
      </c>
    </row>
    <row r="366" spans="2:3" ht="13.5">
      <c r="B366" t="s">
        <v>756</v>
      </c>
      <c r="C366">
        <v>270027</v>
      </c>
    </row>
    <row r="367" spans="2:3" ht="13.5">
      <c r="B367" t="s">
        <v>672</v>
      </c>
      <c r="C367">
        <v>270028</v>
      </c>
    </row>
    <row r="368" spans="2:3" ht="13.5">
      <c r="B368" t="s">
        <v>673</v>
      </c>
      <c r="C368">
        <v>270029</v>
      </c>
    </row>
    <row r="369" spans="2:3" ht="13.5">
      <c r="B369" t="s">
        <v>674</v>
      </c>
      <c r="C369">
        <v>270030</v>
      </c>
    </row>
    <row r="370" spans="2:3" ht="13.5">
      <c r="B370" t="s">
        <v>966</v>
      </c>
      <c r="C370">
        <v>270031</v>
      </c>
    </row>
    <row r="371" spans="2:3" ht="13.5">
      <c r="B371" t="s">
        <v>967</v>
      </c>
      <c r="C371">
        <v>270032</v>
      </c>
    </row>
    <row r="372" spans="2:3" ht="13.5">
      <c r="B372" t="s">
        <v>968</v>
      </c>
      <c r="C372">
        <v>270033</v>
      </c>
    </row>
    <row r="373" spans="2:3" ht="13.5">
      <c r="B373" t="s">
        <v>969</v>
      </c>
      <c r="C373">
        <v>270034</v>
      </c>
    </row>
    <row r="374" spans="2:3" ht="13.5">
      <c r="B374" t="s">
        <v>970</v>
      </c>
      <c r="C374">
        <v>270035</v>
      </c>
    </row>
    <row r="375" spans="2:3" ht="13.5">
      <c r="B375" t="s">
        <v>971</v>
      </c>
      <c r="C375">
        <v>270036</v>
      </c>
    </row>
    <row r="376" spans="2:3" ht="13.5">
      <c r="B376" t="s">
        <v>757</v>
      </c>
      <c r="C376">
        <v>270037</v>
      </c>
    </row>
    <row r="377" spans="2:3" ht="13.5">
      <c r="B377" t="s">
        <v>972</v>
      </c>
      <c r="C377">
        <v>270038</v>
      </c>
    </row>
    <row r="378" spans="2:3" ht="13.5">
      <c r="B378" t="s">
        <v>973</v>
      </c>
      <c r="C378">
        <v>270039</v>
      </c>
    </row>
    <row r="379" spans="2:3" ht="13.5">
      <c r="B379" t="s">
        <v>974</v>
      </c>
      <c r="C379">
        <v>270040</v>
      </c>
    </row>
    <row r="380" spans="2:3" ht="13.5">
      <c r="B380" t="s">
        <v>757</v>
      </c>
      <c r="C380">
        <v>270041</v>
      </c>
    </row>
    <row r="381" spans="2:3" ht="13.5">
      <c r="B381" t="s">
        <v>509</v>
      </c>
      <c r="C381">
        <v>270042</v>
      </c>
    </row>
    <row r="382" spans="2:3" ht="13.5">
      <c r="B382" t="s">
        <v>975</v>
      </c>
      <c r="C382">
        <v>270043</v>
      </c>
    </row>
    <row r="383" spans="2:3" ht="13.5">
      <c r="B383" t="s">
        <v>758</v>
      </c>
      <c r="C383">
        <v>270044</v>
      </c>
    </row>
    <row r="384" spans="2:3" ht="13.5">
      <c r="B384" t="s">
        <v>759</v>
      </c>
      <c r="C384">
        <v>270045</v>
      </c>
    </row>
    <row r="385" spans="2:3" ht="13.5">
      <c r="B385" t="s">
        <v>760</v>
      </c>
      <c r="C385">
        <v>270046</v>
      </c>
    </row>
    <row r="386" spans="2:3" ht="13.5">
      <c r="B386" t="s">
        <v>761</v>
      </c>
      <c r="C386">
        <v>270047</v>
      </c>
    </row>
    <row r="387" spans="2:3" ht="13.5">
      <c r="B387" t="s">
        <v>976</v>
      </c>
      <c r="C387">
        <v>270048</v>
      </c>
    </row>
    <row r="388" spans="2:3" ht="13.5">
      <c r="B388" t="s">
        <v>977</v>
      </c>
      <c r="C388">
        <v>270049</v>
      </c>
    </row>
    <row r="389" spans="2:3" ht="13.5">
      <c r="B389" t="s">
        <v>978</v>
      </c>
      <c r="C389">
        <v>270050</v>
      </c>
    </row>
    <row r="390" spans="2:3" ht="13.5">
      <c r="B390" t="s">
        <v>979</v>
      </c>
      <c r="C390">
        <v>270051</v>
      </c>
    </row>
    <row r="391" spans="2:3" ht="13.5">
      <c r="B391" t="s">
        <v>980</v>
      </c>
      <c r="C391">
        <v>270052</v>
      </c>
    </row>
    <row r="392" spans="2:3" ht="13.5">
      <c r="B392" t="s">
        <v>981</v>
      </c>
      <c r="C392">
        <v>270053</v>
      </c>
    </row>
    <row r="393" spans="2:3" ht="13.5">
      <c r="B393" t="s">
        <v>982</v>
      </c>
      <c r="C393">
        <v>270054</v>
      </c>
    </row>
    <row r="394" spans="2:3" ht="13.5">
      <c r="B394" t="s">
        <v>983</v>
      </c>
      <c r="C394">
        <v>270055</v>
      </c>
    </row>
    <row r="395" spans="2:3" ht="13.5">
      <c r="B395" t="s">
        <v>984</v>
      </c>
      <c r="C395">
        <v>270056</v>
      </c>
    </row>
    <row r="396" spans="2:3" ht="13.5">
      <c r="B396" t="s">
        <v>985</v>
      </c>
      <c r="C396">
        <v>270057</v>
      </c>
    </row>
    <row r="397" spans="2:3" ht="13.5">
      <c r="B397" t="s">
        <v>986</v>
      </c>
      <c r="C397">
        <v>270058</v>
      </c>
    </row>
    <row r="398" spans="2:3" ht="13.5">
      <c r="B398" t="s">
        <v>987</v>
      </c>
      <c r="C398">
        <v>270059</v>
      </c>
    </row>
    <row r="399" spans="2:3" ht="13.5">
      <c r="B399" t="s">
        <v>988</v>
      </c>
      <c r="C399">
        <v>270060</v>
      </c>
    </row>
    <row r="400" spans="2:3" ht="13.5">
      <c r="B400" t="s">
        <v>989</v>
      </c>
      <c r="C400">
        <v>270061</v>
      </c>
    </row>
    <row r="401" spans="2:3" ht="13.5">
      <c r="B401" t="s">
        <v>990</v>
      </c>
      <c r="C401">
        <v>270062</v>
      </c>
    </row>
    <row r="402" spans="2:3" ht="13.5">
      <c r="B402" t="s">
        <v>991</v>
      </c>
      <c r="C402">
        <v>270063</v>
      </c>
    </row>
    <row r="403" spans="2:3" ht="13.5">
      <c r="B403" t="s">
        <v>992</v>
      </c>
      <c r="C403">
        <v>270064</v>
      </c>
    </row>
    <row r="404" spans="2:3" ht="13.5">
      <c r="B404" t="s">
        <v>993</v>
      </c>
      <c r="C404">
        <v>270065</v>
      </c>
    </row>
    <row r="405" spans="2:3" ht="13.5">
      <c r="B405" t="s">
        <v>994</v>
      </c>
      <c r="C405">
        <v>270066</v>
      </c>
    </row>
    <row r="406" spans="2:3" ht="13.5">
      <c r="B406" t="s">
        <v>995</v>
      </c>
      <c r="C406">
        <v>270067</v>
      </c>
    </row>
    <row r="407" spans="2:3" ht="13.5">
      <c r="B407" t="s">
        <v>996</v>
      </c>
      <c r="C407">
        <v>270068</v>
      </c>
    </row>
    <row r="408" spans="2:3" ht="13.5">
      <c r="B408" t="s">
        <v>997</v>
      </c>
      <c r="C408">
        <v>270069</v>
      </c>
    </row>
    <row r="409" spans="2:3" ht="13.5">
      <c r="B409" t="s">
        <v>998</v>
      </c>
      <c r="C409">
        <v>270070</v>
      </c>
    </row>
    <row r="410" spans="2:3" ht="13.5">
      <c r="B410" t="s">
        <v>999</v>
      </c>
      <c r="C410">
        <v>270071</v>
      </c>
    </row>
    <row r="411" spans="2:3" ht="13.5">
      <c r="B411" t="s">
        <v>1000</v>
      </c>
      <c r="C411">
        <v>270072</v>
      </c>
    </row>
    <row r="412" spans="2:3" ht="13.5">
      <c r="B412" t="s">
        <v>1001</v>
      </c>
      <c r="C412">
        <v>270073</v>
      </c>
    </row>
    <row r="413" spans="2:3" ht="13.5">
      <c r="B413" t="s">
        <v>1002</v>
      </c>
      <c r="C413">
        <v>270074</v>
      </c>
    </row>
    <row r="414" spans="2:3" ht="13.5">
      <c r="B414" t="s">
        <v>1003</v>
      </c>
      <c r="C414">
        <v>270075</v>
      </c>
    </row>
    <row r="415" spans="2:3" ht="13.5">
      <c r="B415" t="s">
        <v>1004</v>
      </c>
      <c r="C415">
        <v>270076</v>
      </c>
    </row>
    <row r="416" spans="2:3" ht="13.5">
      <c r="B416" t="s">
        <v>1005</v>
      </c>
      <c r="C416">
        <v>270077</v>
      </c>
    </row>
    <row r="417" spans="2:3" ht="13.5">
      <c r="B417" t="s">
        <v>1006</v>
      </c>
      <c r="C417">
        <v>270078</v>
      </c>
    </row>
    <row r="418" spans="2:3" ht="13.5">
      <c r="B418" t="s">
        <v>1007</v>
      </c>
      <c r="C418">
        <v>270079</v>
      </c>
    </row>
    <row r="419" spans="2:3" ht="13.5">
      <c r="B419" t="s">
        <v>1008</v>
      </c>
      <c r="C419">
        <v>270080</v>
      </c>
    </row>
    <row r="420" spans="2:3" ht="13.5">
      <c r="B420" t="s">
        <v>1009</v>
      </c>
      <c r="C420">
        <v>270081</v>
      </c>
    </row>
    <row r="421" spans="2:3" ht="13.5">
      <c r="B421" t="s">
        <v>1010</v>
      </c>
      <c r="C421">
        <v>270082</v>
      </c>
    </row>
    <row r="422" spans="2:3" ht="13.5">
      <c r="B422" t="s">
        <v>1011</v>
      </c>
      <c r="C422">
        <v>270083</v>
      </c>
    </row>
    <row r="423" spans="2:3" ht="13.5">
      <c r="B423" t="s">
        <v>1012</v>
      </c>
      <c r="C423">
        <v>270084</v>
      </c>
    </row>
    <row r="424" spans="2:3" ht="13.5">
      <c r="B424" t="s">
        <v>1013</v>
      </c>
      <c r="C424">
        <v>270085</v>
      </c>
    </row>
    <row r="425" spans="2:3" ht="13.5">
      <c r="B425" t="s">
        <v>1014</v>
      </c>
      <c r="C425">
        <v>270086</v>
      </c>
    </row>
    <row r="426" spans="2:3" ht="13.5">
      <c r="B426" t="s">
        <v>1015</v>
      </c>
      <c r="C426">
        <v>270087</v>
      </c>
    </row>
    <row r="427" spans="2:3" ht="13.5">
      <c r="B427" t="s">
        <v>1016</v>
      </c>
      <c r="C427">
        <v>270088</v>
      </c>
    </row>
    <row r="428" spans="2:3" ht="13.5">
      <c r="B428" t="s">
        <v>1017</v>
      </c>
      <c r="C428">
        <v>270089</v>
      </c>
    </row>
    <row r="429" spans="2:3" ht="13.5">
      <c r="B429" t="s">
        <v>1018</v>
      </c>
      <c r="C429">
        <v>270090</v>
      </c>
    </row>
    <row r="430" spans="2:3" ht="13.5">
      <c r="B430" t="s">
        <v>1019</v>
      </c>
      <c r="C430">
        <v>270091</v>
      </c>
    </row>
    <row r="431" spans="2:3" ht="13.5">
      <c r="B431" t="s">
        <v>1020</v>
      </c>
      <c r="C431">
        <v>270092</v>
      </c>
    </row>
    <row r="432" spans="2:3" ht="13.5">
      <c r="B432" t="s">
        <v>1021</v>
      </c>
      <c r="C432">
        <v>270093</v>
      </c>
    </row>
    <row r="433" spans="2:3" ht="13.5">
      <c r="B433" t="s">
        <v>1022</v>
      </c>
      <c r="C433">
        <v>270094</v>
      </c>
    </row>
    <row r="434" spans="2:3" ht="13.5">
      <c r="B434" t="s">
        <v>1023</v>
      </c>
      <c r="C434">
        <v>270095</v>
      </c>
    </row>
    <row r="435" spans="2:3" ht="13.5">
      <c r="B435" t="s">
        <v>1024</v>
      </c>
      <c r="C435">
        <v>270096</v>
      </c>
    </row>
    <row r="436" spans="2:3" ht="13.5">
      <c r="B436" t="s">
        <v>1025</v>
      </c>
      <c r="C436">
        <v>270097</v>
      </c>
    </row>
    <row r="437" spans="2:3" ht="13.5">
      <c r="B437" t="s">
        <v>1026</v>
      </c>
      <c r="C437">
        <v>270098</v>
      </c>
    </row>
    <row r="438" spans="2:3" ht="13.5">
      <c r="B438" t="s">
        <v>1027</v>
      </c>
      <c r="C438">
        <v>270099</v>
      </c>
    </row>
    <row r="439" spans="2:3" ht="13.5">
      <c r="B439" t="s">
        <v>1028</v>
      </c>
      <c r="C439">
        <v>270100</v>
      </c>
    </row>
    <row r="440" spans="2:3" ht="13.5">
      <c r="B440" t="s">
        <v>1029</v>
      </c>
      <c r="C440">
        <v>270101</v>
      </c>
    </row>
    <row r="441" spans="2:3" ht="13.5">
      <c r="B441" t="s">
        <v>1030</v>
      </c>
      <c r="C441">
        <v>270102</v>
      </c>
    </row>
    <row r="442" spans="2:3" ht="13.5">
      <c r="B442" t="s">
        <v>1031</v>
      </c>
      <c r="C442">
        <v>270103</v>
      </c>
    </row>
    <row r="443" spans="2:3" ht="13.5">
      <c r="B443" t="s">
        <v>1032</v>
      </c>
      <c r="C443">
        <v>270104</v>
      </c>
    </row>
    <row r="444" spans="2:3" ht="13.5">
      <c r="B444" t="s">
        <v>1033</v>
      </c>
      <c r="C444">
        <v>270105</v>
      </c>
    </row>
    <row r="445" spans="2:3" ht="13.5">
      <c r="B445" t="s">
        <v>1034</v>
      </c>
      <c r="C445">
        <v>270106</v>
      </c>
    </row>
    <row r="446" spans="2:3" ht="13.5">
      <c r="B446" t="s">
        <v>1035</v>
      </c>
      <c r="C446">
        <v>270107</v>
      </c>
    </row>
    <row r="447" spans="2:3" ht="13.5">
      <c r="B447" t="s">
        <v>1036</v>
      </c>
      <c r="C447">
        <v>270108</v>
      </c>
    </row>
    <row r="448" spans="2:3" ht="13.5">
      <c r="B448" t="s">
        <v>1037</v>
      </c>
      <c r="C448">
        <v>270109</v>
      </c>
    </row>
    <row r="449" spans="2:3" ht="13.5">
      <c r="B449" t="s">
        <v>1038</v>
      </c>
      <c r="C449">
        <v>270110</v>
      </c>
    </row>
    <row r="450" spans="2:3" ht="13.5">
      <c r="B450" t="s">
        <v>1039</v>
      </c>
      <c r="C450">
        <v>270111</v>
      </c>
    </row>
    <row r="451" spans="2:3" ht="13.5">
      <c r="B451" t="s">
        <v>1040</v>
      </c>
      <c r="C451">
        <v>270112</v>
      </c>
    </row>
    <row r="452" spans="2:3" ht="13.5">
      <c r="B452" t="s">
        <v>1041</v>
      </c>
      <c r="C452">
        <v>270113</v>
      </c>
    </row>
    <row r="453" spans="2:3" ht="13.5">
      <c r="B453" t="s">
        <v>1042</v>
      </c>
      <c r="C453">
        <v>270114</v>
      </c>
    </row>
    <row r="454" spans="2:3" ht="13.5">
      <c r="B454" t="s">
        <v>1043</v>
      </c>
      <c r="C454">
        <v>270115</v>
      </c>
    </row>
    <row r="455" spans="2:3" ht="13.5">
      <c r="B455" t="s">
        <v>1044</v>
      </c>
      <c r="C455">
        <v>270116</v>
      </c>
    </row>
    <row r="456" spans="2:3" ht="13.5">
      <c r="B456" t="s">
        <v>1045</v>
      </c>
      <c r="C456">
        <v>270117</v>
      </c>
    </row>
    <row r="457" spans="2:3" ht="13.5">
      <c r="B457" t="s">
        <v>517</v>
      </c>
      <c r="C457">
        <v>280001</v>
      </c>
    </row>
    <row r="458" spans="2:3" ht="13.5">
      <c r="B458" t="s">
        <v>518</v>
      </c>
      <c r="C458">
        <v>280002</v>
      </c>
    </row>
    <row r="459" spans="2:3" ht="13.5">
      <c r="B459" t="s">
        <v>519</v>
      </c>
      <c r="C459">
        <v>280003</v>
      </c>
    </row>
    <row r="460" spans="2:3" ht="13.5">
      <c r="B460" t="s">
        <v>520</v>
      </c>
      <c r="C460">
        <v>280004</v>
      </c>
    </row>
    <row r="461" spans="2:3" ht="13.5">
      <c r="B461" t="s">
        <v>521</v>
      </c>
      <c r="C461">
        <v>280005</v>
      </c>
    </row>
    <row r="462" spans="2:3" ht="13.5">
      <c r="B462" t="s">
        <v>522</v>
      </c>
      <c r="C462">
        <v>280006</v>
      </c>
    </row>
    <row r="463" spans="2:3" ht="13.5">
      <c r="B463" t="s">
        <v>523</v>
      </c>
      <c r="C463">
        <v>280007</v>
      </c>
    </row>
    <row r="464" spans="2:3" ht="13.5">
      <c r="B464" t="s">
        <v>648</v>
      </c>
      <c r="C464">
        <v>280008</v>
      </c>
    </row>
    <row r="465" spans="2:3" ht="13.5">
      <c r="B465" t="s">
        <v>649</v>
      </c>
      <c r="C465">
        <v>280009</v>
      </c>
    </row>
    <row r="466" spans="2:3" ht="13.5">
      <c r="B466" t="s">
        <v>1046</v>
      </c>
      <c r="C466">
        <v>280010</v>
      </c>
    </row>
    <row r="467" spans="2:3" ht="13.5">
      <c r="B467" t="s">
        <v>650</v>
      </c>
      <c r="C467">
        <v>280011</v>
      </c>
    </row>
    <row r="468" spans="2:3" ht="13.5">
      <c r="B468" t="s">
        <v>675</v>
      </c>
      <c r="C468">
        <v>280012</v>
      </c>
    </row>
    <row r="469" spans="2:3" ht="13.5">
      <c r="B469" t="s">
        <v>762</v>
      </c>
      <c r="C469">
        <v>280013</v>
      </c>
    </row>
    <row r="470" spans="2:3" ht="13.5">
      <c r="B470" t="s">
        <v>1047</v>
      </c>
      <c r="C470">
        <v>280014</v>
      </c>
    </row>
    <row r="471" spans="2:3" ht="13.5">
      <c r="B471" t="s">
        <v>1048</v>
      </c>
      <c r="C471">
        <v>280015</v>
      </c>
    </row>
    <row r="472" spans="2:3" ht="13.5">
      <c r="B472" t="s">
        <v>1049</v>
      </c>
      <c r="C472">
        <v>280016</v>
      </c>
    </row>
    <row r="473" spans="2:3" ht="13.5">
      <c r="B473" t="s">
        <v>763</v>
      </c>
      <c r="C473">
        <v>280017</v>
      </c>
    </row>
    <row r="474" spans="2:3" ht="13.5">
      <c r="B474" t="s">
        <v>764</v>
      </c>
      <c r="C474">
        <v>280018</v>
      </c>
    </row>
    <row r="475" spans="2:3" ht="13.5">
      <c r="B475" t="s">
        <v>765</v>
      </c>
      <c r="C475">
        <v>280019</v>
      </c>
    </row>
    <row r="476" spans="2:3" ht="13.5">
      <c r="B476" t="s">
        <v>766</v>
      </c>
      <c r="C476">
        <v>280020</v>
      </c>
    </row>
    <row r="477" spans="2:3" ht="13.5">
      <c r="B477" t="s">
        <v>767</v>
      </c>
      <c r="C477">
        <v>280021</v>
      </c>
    </row>
    <row r="478" spans="2:3" ht="13.5">
      <c r="B478" t="s">
        <v>768</v>
      </c>
      <c r="C478">
        <v>280022</v>
      </c>
    </row>
    <row r="479" spans="2:3" ht="13.5">
      <c r="B479" t="s">
        <v>1050</v>
      </c>
      <c r="C479">
        <v>280023</v>
      </c>
    </row>
    <row r="480" spans="2:3" ht="13.5">
      <c r="B480" t="s">
        <v>1051</v>
      </c>
      <c r="C480">
        <v>280024</v>
      </c>
    </row>
    <row r="481" spans="2:3" ht="13.5">
      <c r="B481" t="s">
        <v>1052</v>
      </c>
      <c r="C481">
        <v>280025</v>
      </c>
    </row>
    <row r="482" spans="2:3" ht="13.5">
      <c r="B482" t="s">
        <v>1053</v>
      </c>
      <c r="C482">
        <v>280026</v>
      </c>
    </row>
    <row r="483" spans="2:3" ht="13.5">
      <c r="B483" t="s">
        <v>1054</v>
      </c>
      <c r="C483">
        <v>280027</v>
      </c>
    </row>
    <row r="484" spans="2:3" ht="13.5">
      <c r="B484" t="s">
        <v>1055</v>
      </c>
      <c r="C484">
        <v>280028</v>
      </c>
    </row>
    <row r="485" spans="2:3" ht="13.5">
      <c r="B485" t="s">
        <v>1056</v>
      </c>
      <c r="C485">
        <v>280029</v>
      </c>
    </row>
    <row r="486" spans="2:3" ht="13.5">
      <c r="B486" t="s">
        <v>1057</v>
      </c>
      <c r="C486">
        <v>280030</v>
      </c>
    </row>
    <row r="487" spans="2:3" ht="13.5">
      <c r="B487" t="s">
        <v>1058</v>
      </c>
      <c r="C487">
        <v>280031</v>
      </c>
    </row>
    <row r="488" spans="2:3" ht="13.5">
      <c r="B488" t="s">
        <v>1059</v>
      </c>
      <c r="C488">
        <v>280032</v>
      </c>
    </row>
    <row r="489" spans="2:3" ht="13.5">
      <c r="B489" t="s">
        <v>1060</v>
      </c>
      <c r="C489">
        <v>280033</v>
      </c>
    </row>
    <row r="490" spans="2:3" ht="13.5">
      <c r="B490" t="s">
        <v>1061</v>
      </c>
      <c r="C490">
        <v>280034</v>
      </c>
    </row>
    <row r="491" spans="2:3" ht="13.5">
      <c r="B491" t="s">
        <v>1062</v>
      </c>
      <c r="C491">
        <v>280035</v>
      </c>
    </row>
    <row r="492" spans="2:3" ht="13.5">
      <c r="B492" t="s">
        <v>1063</v>
      </c>
      <c r="C492">
        <v>280036</v>
      </c>
    </row>
    <row r="493" spans="2:3" ht="13.5">
      <c r="B493" t="s">
        <v>1064</v>
      </c>
      <c r="C493">
        <v>280037</v>
      </c>
    </row>
    <row r="494" spans="2:3" ht="13.5">
      <c r="B494" t="s">
        <v>1065</v>
      </c>
      <c r="C494">
        <v>280038</v>
      </c>
    </row>
    <row r="495" spans="2:3" ht="13.5">
      <c r="B495" t="s">
        <v>1066</v>
      </c>
      <c r="C495">
        <v>280039</v>
      </c>
    </row>
    <row r="496" spans="2:3" ht="13.5">
      <c r="B496" t="s">
        <v>1067</v>
      </c>
      <c r="C496">
        <v>280040</v>
      </c>
    </row>
    <row r="497" spans="2:3" ht="13.5">
      <c r="B497" t="s">
        <v>1068</v>
      </c>
      <c r="C497">
        <v>280041</v>
      </c>
    </row>
    <row r="498" spans="2:3" ht="13.5">
      <c r="B498" t="s">
        <v>1069</v>
      </c>
      <c r="C498">
        <v>280042</v>
      </c>
    </row>
    <row r="499" spans="2:3" ht="13.5">
      <c r="B499" t="s">
        <v>1070</v>
      </c>
      <c r="C499">
        <v>280043</v>
      </c>
    </row>
    <row r="500" spans="2:3" ht="13.5">
      <c r="B500" t="s">
        <v>1071</v>
      </c>
      <c r="C500">
        <v>280044</v>
      </c>
    </row>
    <row r="501" spans="2:3" ht="13.5">
      <c r="B501" t="s">
        <v>1072</v>
      </c>
      <c r="C501">
        <v>280045</v>
      </c>
    </row>
    <row r="502" spans="2:3" ht="13.5">
      <c r="B502" t="s">
        <v>1073</v>
      </c>
      <c r="C502">
        <v>280046</v>
      </c>
    </row>
    <row r="503" spans="2:3" ht="13.5">
      <c r="B503" t="s">
        <v>1074</v>
      </c>
      <c r="C503">
        <v>280047</v>
      </c>
    </row>
    <row r="504" spans="2:3" ht="13.5">
      <c r="B504" t="s">
        <v>1075</v>
      </c>
      <c r="C504">
        <v>280048</v>
      </c>
    </row>
    <row r="505" spans="2:3" ht="13.5">
      <c r="B505" t="s">
        <v>1076</v>
      </c>
      <c r="C505">
        <v>280049</v>
      </c>
    </row>
    <row r="506" spans="2:3" ht="13.5">
      <c r="B506" t="s">
        <v>1077</v>
      </c>
      <c r="C506">
        <v>280050</v>
      </c>
    </row>
    <row r="507" spans="2:3" ht="13.5">
      <c r="B507" t="s">
        <v>1078</v>
      </c>
      <c r="C507">
        <v>280051</v>
      </c>
    </row>
    <row r="508" spans="2:3" ht="13.5">
      <c r="B508" t="s">
        <v>1079</v>
      </c>
      <c r="C508">
        <v>280052</v>
      </c>
    </row>
    <row r="509" spans="2:3" ht="13.5">
      <c r="B509" t="s">
        <v>1080</v>
      </c>
      <c r="C509">
        <v>280053</v>
      </c>
    </row>
    <row r="510" spans="2:3" ht="13.5">
      <c r="B510" t="s">
        <v>1081</v>
      </c>
      <c r="C510">
        <v>280054</v>
      </c>
    </row>
    <row r="511" spans="2:3" ht="13.5">
      <c r="B511" t="s">
        <v>1082</v>
      </c>
      <c r="C511">
        <v>280055</v>
      </c>
    </row>
    <row r="512" spans="2:3" ht="13.5">
      <c r="B512" t="s">
        <v>1083</v>
      </c>
      <c r="C512">
        <v>280056</v>
      </c>
    </row>
    <row r="513" spans="2:3" ht="13.5">
      <c r="B513" t="s">
        <v>1084</v>
      </c>
      <c r="C513">
        <v>280057</v>
      </c>
    </row>
    <row r="514" spans="2:3" ht="13.5">
      <c r="B514" t="s">
        <v>676</v>
      </c>
      <c r="C514">
        <v>290000</v>
      </c>
    </row>
    <row r="515" spans="2:3" ht="13.5">
      <c r="B515" t="s">
        <v>174</v>
      </c>
      <c r="C515">
        <v>290010</v>
      </c>
    </row>
    <row r="516" spans="2:3" ht="13.5">
      <c r="B516" t="s">
        <v>130</v>
      </c>
      <c r="C516">
        <v>290011</v>
      </c>
    </row>
    <row r="517" spans="2:3" ht="13.5">
      <c r="B517" t="s">
        <v>1085</v>
      </c>
      <c r="C517">
        <v>290014</v>
      </c>
    </row>
    <row r="518" spans="2:3" ht="13.5">
      <c r="B518" t="s">
        <v>410</v>
      </c>
      <c r="C518">
        <v>290015</v>
      </c>
    </row>
    <row r="519" spans="2:3" ht="13.5">
      <c r="B519" t="s">
        <v>411</v>
      </c>
      <c r="C519">
        <v>290020</v>
      </c>
    </row>
    <row r="520" spans="2:3" ht="13.5">
      <c r="B520" t="s">
        <v>412</v>
      </c>
      <c r="C520">
        <v>290025</v>
      </c>
    </row>
    <row r="521" spans="2:3" ht="13.5">
      <c r="B521" t="s">
        <v>413</v>
      </c>
      <c r="C521">
        <v>290027</v>
      </c>
    </row>
    <row r="522" spans="2:3" ht="13.5">
      <c r="B522" t="s">
        <v>133</v>
      </c>
      <c r="C522">
        <v>290034</v>
      </c>
    </row>
    <row r="523" spans="2:3" ht="13.5">
      <c r="B523" t="s">
        <v>414</v>
      </c>
      <c r="C523">
        <v>290037</v>
      </c>
    </row>
    <row r="524" spans="2:3" ht="13.5">
      <c r="B524" t="s">
        <v>415</v>
      </c>
      <c r="C524">
        <v>290040</v>
      </c>
    </row>
    <row r="525" spans="2:3" ht="13.5">
      <c r="B525" t="s">
        <v>1086</v>
      </c>
      <c r="C525">
        <v>290042</v>
      </c>
    </row>
    <row r="526" spans="2:3" ht="13.5">
      <c r="B526" t="s">
        <v>134</v>
      </c>
      <c r="C526">
        <v>290043</v>
      </c>
    </row>
    <row r="527" spans="2:3" ht="13.5">
      <c r="B527" t="s">
        <v>416</v>
      </c>
      <c r="C527">
        <v>290044</v>
      </c>
    </row>
    <row r="528" spans="2:3" ht="13.5">
      <c r="B528" t="s">
        <v>144</v>
      </c>
      <c r="C528">
        <v>290045</v>
      </c>
    </row>
    <row r="529" spans="2:3" ht="13.5">
      <c r="B529" t="s">
        <v>417</v>
      </c>
      <c r="C529">
        <v>290046</v>
      </c>
    </row>
    <row r="530" spans="2:3" ht="13.5">
      <c r="B530" t="s">
        <v>145</v>
      </c>
      <c r="C530">
        <v>290047</v>
      </c>
    </row>
    <row r="531" spans="2:3" ht="13.5">
      <c r="B531" t="s">
        <v>418</v>
      </c>
      <c r="C531">
        <v>290049</v>
      </c>
    </row>
    <row r="532" spans="2:3" ht="13.5">
      <c r="B532" t="s">
        <v>126</v>
      </c>
      <c r="C532">
        <v>290051</v>
      </c>
    </row>
    <row r="533" spans="2:3" ht="13.5">
      <c r="B533" t="s">
        <v>154</v>
      </c>
      <c r="C533">
        <v>290052</v>
      </c>
    </row>
    <row r="534" spans="2:3" ht="13.5">
      <c r="B534" t="s">
        <v>419</v>
      </c>
      <c r="C534">
        <v>290057</v>
      </c>
    </row>
    <row r="535" spans="2:3" ht="13.5">
      <c r="B535" t="s">
        <v>175</v>
      </c>
      <c r="C535">
        <v>290058</v>
      </c>
    </row>
    <row r="536" spans="2:3" ht="13.5">
      <c r="B536" t="s">
        <v>188</v>
      </c>
      <c r="C536">
        <v>290059</v>
      </c>
    </row>
    <row r="537" spans="2:3" ht="13.5">
      <c r="B537" t="s">
        <v>420</v>
      </c>
      <c r="C537">
        <v>290060</v>
      </c>
    </row>
    <row r="538" spans="2:3" ht="13.5">
      <c r="B538" t="s">
        <v>1087</v>
      </c>
      <c r="C538">
        <v>290061</v>
      </c>
    </row>
    <row r="539" spans="2:3" ht="13.5">
      <c r="B539" t="s">
        <v>421</v>
      </c>
      <c r="C539">
        <v>290062</v>
      </c>
    </row>
    <row r="540" spans="2:3" ht="13.5">
      <c r="B540" t="s">
        <v>189</v>
      </c>
      <c r="C540">
        <v>290063</v>
      </c>
    </row>
    <row r="541" spans="2:3" ht="13.5">
      <c r="B541" t="s">
        <v>422</v>
      </c>
      <c r="C541">
        <v>290064</v>
      </c>
    </row>
    <row r="542" spans="2:3" ht="13.5">
      <c r="B542" t="s">
        <v>176</v>
      </c>
      <c r="C542">
        <v>290065</v>
      </c>
    </row>
    <row r="543" spans="2:3" ht="13.5">
      <c r="B543" t="s">
        <v>423</v>
      </c>
      <c r="C543">
        <v>290066</v>
      </c>
    </row>
    <row r="544" spans="2:3" ht="13.5">
      <c r="B544" t="s">
        <v>190</v>
      </c>
      <c r="C544">
        <v>290067</v>
      </c>
    </row>
    <row r="545" spans="2:3" ht="13.5">
      <c r="B545" t="s">
        <v>424</v>
      </c>
      <c r="C545">
        <v>290068</v>
      </c>
    </row>
    <row r="546" spans="2:3" ht="13.5">
      <c r="B546" t="s">
        <v>155</v>
      </c>
      <c r="C546">
        <v>290069</v>
      </c>
    </row>
    <row r="547" spans="2:3" ht="13.5">
      <c r="B547" t="s">
        <v>425</v>
      </c>
      <c r="C547">
        <v>290070</v>
      </c>
    </row>
    <row r="548" spans="2:3" ht="13.5">
      <c r="B548" t="s">
        <v>191</v>
      </c>
      <c r="C548">
        <v>290073</v>
      </c>
    </row>
    <row r="549" spans="2:3" ht="13.5">
      <c r="B549" t="s">
        <v>156</v>
      </c>
      <c r="C549">
        <v>290081</v>
      </c>
    </row>
    <row r="550" spans="2:3" ht="13.5">
      <c r="B550" t="s">
        <v>135</v>
      </c>
      <c r="C550">
        <v>290082</v>
      </c>
    </row>
    <row r="551" spans="2:3" ht="13.5">
      <c r="B551" t="s">
        <v>426</v>
      </c>
      <c r="C551">
        <v>290083</v>
      </c>
    </row>
    <row r="552" spans="2:3" ht="13.5">
      <c r="B552" t="s">
        <v>427</v>
      </c>
      <c r="C552">
        <v>290086</v>
      </c>
    </row>
    <row r="553" spans="2:3" ht="13.5">
      <c r="B553" t="s">
        <v>1088</v>
      </c>
      <c r="C553">
        <v>290087</v>
      </c>
    </row>
    <row r="554" spans="2:3" ht="13.5">
      <c r="B554" t="s">
        <v>169</v>
      </c>
      <c r="C554">
        <v>290096</v>
      </c>
    </row>
    <row r="555" spans="2:3" ht="13.5">
      <c r="B555" t="s">
        <v>177</v>
      </c>
      <c r="C555">
        <v>290097</v>
      </c>
    </row>
    <row r="556" spans="2:3" ht="13.5">
      <c r="B556" t="s">
        <v>136</v>
      </c>
      <c r="C556">
        <v>290098</v>
      </c>
    </row>
    <row r="557" spans="2:3" ht="13.5">
      <c r="B557" t="s">
        <v>146</v>
      </c>
      <c r="C557">
        <v>290105</v>
      </c>
    </row>
    <row r="558" spans="2:3" ht="13.5">
      <c r="B558" t="s">
        <v>157</v>
      </c>
      <c r="C558">
        <v>290106</v>
      </c>
    </row>
    <row r="559" spans="2:3" ht="13.5">
      <c r="B559" t="s">
        <v>131</v>
      </c>
      <c r="C559">
        <v>290107</v>
      </c>
    </row>
    <row r="560" spans="2:3" ht="13.5">
      <c r="B560" t="s">
        <v>1089</v>
      </c>
      <c r="C560">
        <v>290113</v>
      </c>
    </row>
    <row r="561" spans="2:3" ht="13.5">
      <c r="B561" t="s">
        <v>129</v>
      </c>
      <c r="C561">
        <v>290114</v>
      </c>
    </row>
    <row r="562" spans="2:3" ht="13.5">
      <c r="B562" t="s">
        <v>428</v>
      </c>
      <c r="C562">
        <v>290115</v>
      </c>
    </row>
    <row r="563" spans="2:3" ht="13.5">
      <c r="B563" t="s">
        <v>429</v>
      </c>
      <c r="C563">
        <v>290116</v>
      </c>
    </row>
    <row r="564" spans="2:3" ht="13.5">
      <c r="B564" t="s">
        <v>117</v>
      </c>
      <c r="C564">
        <v>290118</v>
      </c>
    </row>
    <row r="565" spans="2:3" ht="13.5">
      <c r="B565" t="s">
        <v>118</v>
      </c>
      <c r="C565">
        <v>290119</v>
      </c>
    </row>
    <row r="566" spans="2:3" ht="13.5">
      <c r="B566" t="s">
        <v>112</v>
      </c>
      <c r="C566">
        <v>290120</v>
      </c>
    </row>
    <row r="567" spans="2:3" ht="13.5">
      <c r="B567" t="s">
        <v>430</v>
      </c>
      <c r="C567">
        <v>290121</v>
      </c>
    </row>
    <row r="568" spans="2:3" ht="13.5">
      <c r="B568" t="s">
        <v>431</v>
      </c>
      <c r="C568">
        <v>290122</v>
      </c>
    </row>
    <row r="569" spans="2:3" ht="13.5">
      <c r="B569" t="s">
        <v>432</v>
      </c>
      <c r="C569">
        <v>290123</v>
      </c>
    </row>
    <row r="570" spans="2:3" ht="13.5">
      <c r="B570" t="s">
        <v>433</v>
      </c>
      <c r="C570">
        <v>290124</v>
      </c>
    </row>
    <row r="571" spans="2:3" ht="13.5">
      <c r="B571" t="s">
        <v>170</v>
      </c>
      <c r="C571">
        <v>290125</v>
      </c>
    </row>
    <row r="572" spans="2:3" ht="13.5">
      <c r="B572" t="s">
        <v>434</v>
      </c>
      <c r="C572">
        <v>290127</v>
      </c>
    </row>
    <row r="573" spans="2:3" ht="13.5">
      <c r="B573" t="s">
        <v>113</v>
      </c>
      <c r="C573">
        <v>290128</v>
      </c>
    </row>
    <row r="574" spans="2:3" ht="13.5">
      <c r="B574" t="s">
        <v>435</v>
      </c>
      <c r="C574">
        <v>290129</v>
      </c>
    </row>
    <row r="575" spans="2:3" ht="13.5">
      <c r="B575" t="s">
        <v>436</v>
      </c>
      <c r="C575">
        <v>290130</v>
      </c>
    </row>
    <row r="576" spans="2:3" ht="13.5">
      <c r="B576" t="s">
        <v>124</v>
      </c>
      <c r="C576">
        <v>290131</v>
      </c>
    </row>
    <row r="577" spans="2:3" ht="13.5">
      <c r="B577" t="s">
        <v>120</v>
      </c>
      <c r="C577">
        <v>290132</v>
      </c>
    </row>
    <row r="578" spans="2:3" ht="13.5">
      <c r="B578" t="s">
        <v>121</v>
      </c>
      <c r="C578">
        <v>290133</v>
      </c>
    </row>
    <row r="579" spans="2:3" ht="13.5">
      <c r="B579" t="s">
        <v>122</v>
      </c>
      <c r="C579">
        <v>290134</v>
      </c>
    </row>
    <row r="580" spans="2:3" ht="13.5">
      <c r="B580" t="s">
        <v>114</v>
      </c>
      <c r="C580">
        <v>290135</v>
      </c>
    </row>
    <row r="581" spans="2:3" ht="13.5">
      <c r="B581" t="s">
        <v>437</v>
      </c>
      <c r="C581">
        <v>290136</v>
      </c>
    </row>
    <row r="582" spans="2:3" ht="13.5">
      <c r="B582" t="s">
        <v>115</v>
      </c>
      <c r="C582">
        <v>290137</v>
      </c>
    </row>
    <row r="583" spans="2:3" ht="13.5">
      <c r="B583" t="s">
        <v>438</v>
      </c>
      <c r="C583">
        <v>290139</v>
      </c>
    </row>
    <row r="584" spans="2:3" ht="13.5">
      <c r="B584" t="s">
        <v>1090</v>
      </c>
      <c r="C584">
        <v>290140</v>
      </c>
    </row>
    <row r="585" spans="2:3" ht="13.5">
      <c r="B585" t="s">
        <v>1091</v>
      </c>
      <c r="C585">
        <v>290144</v>
      </c>
    </row>
    <row r="586" spans="2:3" ht="13.5">
      <c r="B586" t="s">
        <v>439</v>
      </c>
      <c r="C586">
        <v>290145</v>
      </c>
    </row>
    <row r="587" spans="2:3" ht="13.5">
      <c r="B587" t="s">
        <v>440</v>
      </c>
      <c r="C587">
        <v>290148</v>
      </c>
    </row>
    <row r="588" spans="2:3" ht="13.5">
      <c r="B588" t="s">
        <v>158</v>
      </c>
      <c r="C588">
        <v>290150</v>
      </c>
    </row>
    <row r="589" spans="2:3" ht="13.5">
      <c r="B589" t="s">
        <v>441</v>
      </c>
      <c r="C589">
        <v>290151</v>
      </c>
    </row>
    <row r="590" spans="2:3" ht="13.5">
      <c r="B590" t="s">
        <v>147</v>
      </c>
      <c r="C590">
        <v>290152</v>
      </c>
    </row>
    <row r="591" spans="2:3" ht="13.5">
      <c r="B591" t="s">
        <v>171</v>
      </c>
      <c r="C591">
        <v>290157</v>
      </c>
    </row>
    <row r="592" spans="2:3" ht="13.5">
      <c r="B592" t="s">
        <v>148</v>
      </c>
      <c r="C592">
        <v>290161</v>
      </c>
    </row>
    <row r="593" spans="2:3" ht="13.5">
      <c r="B593" t="s">
        <v>137</v>
      </c>
      <c r="C593">
        <v>290162</v>
      </c>
    </row>
    <row r="594" spans="2:3" ht="13.5">
      <c r="B594" t="s">
        <v>172</v>
      </c>
      <c r="C594">
        <v>290163</v>
      </c>
    </row>
    <row r="595" spans="2:3" ht="13.5">
      <c r="B595" t="s">
        <v>442</v>
      </c>
      <c r="C595">
        <v>290164</v>
      </c>
    </row>
    <row r="596" spans="2:3" ht="13.5">
      <c r="B596" t="s">
        <v>443</v>
      </c>
      <c r="C596">
        <v>290165</v>
      </c>
    </row>
    <row r="597" spans="2:3" ht="13.5">
      <c r="B597" t="s">
        <v>192</v>
      </c>
      <c r="C597">
        <v>290166</v>
      </c>
    </row>
    <row r="598" spans="2:3" ht="13.5">
      <c r="B598" t="s">
        <v>173</v>
      </c>
      <c r="C598">
        <v>290171</v>
      </c>
    </row>
    <row r="599" spans="2:3" ht="13.5">
      <c r="B599" t="s">
        <v>178</v>
      </c>
      <c r="C599">
        <v>290172</v>
      </c>
    </row>
    <row r="600" spans="2:3" ht="13.5">
      <c r="B600" t="s">
        <v>149</v>
      </c>
      <c r="C600">
        <v>290173</v>
      </c>
    </row>
    <row r="601" spans="2:3" ht="13.5">
      <c r="B601" t="s">
        <v>159</v>
      </c>
      <c r="C601">
        <v>290174</v>
      </c>
    </row>
    <row r="602" spans="2:3" ht="13.5">
      <c r="B602" t="s">
        <v>1092</v>
      </c>
      <c r="C602">
        <v>290175</v>
      </c>
    </row>
    <row r="603" spans="2:3" ht="13.5">
      <c r="B603" t="s">
        <v>138</v>
      </c>
      <c r="C603">
        <v>290176</v>
      </c>
    </row>
    <row r="604" spans="2:3" ht="13.5">
      <c r="B604" t="s">
        <v>444</v>
      </c>
      <c r="C604">
        <v>290177</v>
      </c>
    </row>
    <row r="605" spans="2:3" ht="13.5">
      <c r="B605" t="s">
        <v>445</v>
      </c>
      <c r="C605">
        <v>290180</v>
      </c>
    </row>
    <row r="606" spans="2:3" ht="13.5">
      <c r="B606" t="s">
        <v>446</v>
      </c>
      <c r="C606">
        <v>290183</v>
      </c>
    </row>
    <row r="607" spans="2:3" ht="13.5">
      <c r="B607" t="s">
        <v>447</v>
      </c>
      <c r="C607">
        <v>290184</v>
      </c>
    </row>
    <row r="608" spans="2:3" ht="13.5">
      <c r="B608" t="s">
        <v>448</v>
      </c>
      <c r="C608">
        <v>290190</v>
      </c>
    </row>
    <row r="609" spans="2:3" ht="13.5">
      <c r="B609" t="s">
        <v>449</v>
      </c>
      <c r="C609">
        <v>290210</v>
      </c>
    </row>
    <row r="610" spans="2:3" ht="13.5">
      <c r="B610" t="s">
        <v>450</v>
      </c>
      <c r="C610">
        <v>290220</v>
      </c>
    </row>
    <row r="611" spans="2:3" ht="13.5">
      <c r="B611" t="s">
        <v>139</v>
      </c>
      <c r="C611">
        <v>290230</v>
      </c>
    </row>
    <row r="612" spans="2:3" ht="13.5">
      <c r="B612" t="s">
        <v>524</v>
      </c>
      <c r="C612">
        <v>290301</v>
      </c>
    </row>
    <row r="613" spans="2:3" ht="13.5">
      <c r="B613" t="s">
        <v>525</v>
      </c>
      <c r="C613">
        <v>290302</v>
      </c>
    </row>
    <row r="614" spans="2:3" ht="13.5">
      <c r="B614" t="s">
        <v>526</v>
      </c>
      <c r="C614">
        <v>290303</v>
      </c>
    </row>
    <row r="615" spans="2:3" ht="13.5">
      <c r="B615" t="s">
        <v>1093</v>
      </c>
      <c r="C615">
        <v>290304</v>
      </c>
    </row>
    <row r="616" spans="2:3" ht="13.5">
      <c r="B616" t="s">
        <v>527</v>
      </c>
      <c r="C616">
        <v>290305</v>
      </c>
    </row>
    <row r="617" spans="2:3" ht="13.5">
      <c r="B617" t="s">
        <v>528</v>
      </c>
      <c r="C617">
        <v>290306</v>
      </c>
    </row>
    <row r="618" spans="2:3" ht="13.5">
      <c r="B618" t="s">
        <v>490</v>
      </c>
      <c r="C618">
        <v>290307</v>
      </c>
    </row>
    <row r="619" spans="2:3" ht="13.5">
      <c r="B619" t="s">
        <v>529</v>
      </c>
      <c r="C619">
        <v>290308</v>
      </c>
    </row>
    <row r="620" spans="2:3" ht="13.5">
      <c r="B620" t="s">
        <v>651</v>
      </c>
      <c r="C620">
        <v>290309</v>
      </c>
    </row>
    <row r="621" spans="2:3" ht="13.5">
      <c r="B621" t="s">
        <v>652</v>
      </c>
      <c r="C621">
        <v>290310</v>
      </c>
    </row>
    <row r="622" spans="2:3" ht="13.5">
      <c r="B622" t="s">
        <v>677</v>
      </c>
      <c r="C622">
        <v>290311</v>
      </c>
    </row>
    <row r="623" spans="2:3" ht="13.5">
      <c r="B623" t="s">
        <v>381</v>
      </c>
      <c r="C623">
        <v>290901</v>
      </c>
    </row>
    <row r="624" spans="2:3" ht="13.5">
      <c r="B624" t="s">
        <v>382</v>
      </c>
      <c r="C624">
        <v>290902</v>
      </c>
    </row>
    <row r="625" spans="2:3" ht="13.5">
      <c r="B625" t="s">
        <v>383</v>
      </c>
      <c r="C625">
        <v>290903</v>
      </c>
    </row>
    <row r="626" spans="2:3" ht="13.5">
      <c r="B626" t="s">
        <v>384</v>
      </c>
      <c r="C626">
        <v>290904</v>
      </c>
    </row>
    <row r="627" spans="2:3" ht="13.5">
      <c r="B627" t="s">
        <v>385</v>
      </c>
      <c r="C627">
        <v>290905</v>
      </c>
    </row>
    <row r="628" spans="2:3" ht="13.5">
      <c r="B628" t="s">
        <v>386</v>
      </c>
      <c r="C628">
        <v>290906</v>
      </c>
    </row>
    <row r="629" spans="2:3" ht="13.5">
      <c r="B629" t="s">
        <v>387</v>
      </c>
      <c r="C629">
        <v>290907</v>
      </c>
    </row>
    <row r="630" spans="2:3" ht="13.5">
      <c r="B630" t="s">
        <v>388</v>
      </c>
      <c r="C630">
        <v>290908</v>
      </c>
    </row>
    <row r="631" spans="2:3" ht="13.5">
      <c r="B631" t="s">
        <v>389</v>
      </c>
      <c r="C631">
        <v>290909</v>
      </c>
    </row>
    <row r="632" spans="2:3" ht="13.5">
      <c r="B632" t="s">
        <v>390</v>
      </c>
      <c r="C632">
        <v>290910</v>
      </c>
    </row>
    <row r="633" spans="2:3" ht="13.5">
      <c r="B633" t="s">
        <v>1094</v>
      </c>
      <c r="C633">
        <v>290911</v>
      </c>
    </row>
    <row r="634" spans="2:3" ht="13.5">
      <c r="B634" t="s">
        <v>391</v>
      </c>
      <c r="C634">
        <v>290912</v>
      </c>
    </row>
    <row r="635" spans="2:3" ht="13.5">
      <c r="B635" t="s">
        <v>392</v>
      </c>
      <c r="C635">
        <v>290913</v>
      </c>
    </row>
    <row r="636" spans="2:3" ht="13.5">
      <c r="B636" t="s">
        <v>393</v>
      </c>
      <c r="C636">
        <v>290914</v>
      </c>
    </row>
    <row r="637" spans="2:3" ht="13.5">
      <c r="B637" t="s">
        <v>394</v>
      </c>
      <c r="C637">
        <v>290915</v>
      </c>
    </row>
    <row r="638" spans="2:3" ht="13.5">
      <c r="B638" t="s">
        <v>395</v>
      </c>
      <c r="C638">
        <v>290916</v>
      </c>
    </row>
    <row r="639" spans="2:3" ht="13.5">
      <c r="B639" t="s">
        <v>396</v>
      </c>
      <c r="C639">
        <v>290917</v>
      </c>
    </row>
    <row r="640" spans="2:3" ht="13.5">
      <c r="B640" t="s">
        <v>397</v>
      </c>
      <c r="C640">
        <v>290918</v>
      </c>
    </row>
    <row r="641" spans="2:3" ht="13.5">
      <c r="B641" t="s">
        <v>398</v>
      </c>
      <c r="C641">
        <v>290919</v>
      </c>
    </row>
    <row r="642" spans="2:3" ht="13.5">
      <c r="B642" t="s">
        <v>179</v>
      </c>
      <c r="C642">
        <v>290920</v>
      </c>
    </row>
    <row r="643" spans="2:3" ht="13.5">
      <c r="B643" t="s">
        <v>399</v>
      </c>
      <c r="C643">
        <v>290921</v>
      </c>
    </row>
    <row r="644" spans="2:3" ht="13.5">
      <c r="B644" t="s">
        <v>400</v>
      </c>
      <c r="C644">
        <v>290922</v>
      </c>
    </row>
    <row r="645" spans="2:3" ht="13.5">
      <c r="B645" t="s">
        <v>401</v>
      </c>
      <c r="C645">
        <v>290923</v>
      </c>
    </row>
    <row r="646" spans="2:3" ht="13.5">
      <c r="B646" t="s">
        <v>402</v>
      </c>
      <c r="C646">
        <v>290924</v>
      </c>
    </row>
    <row r="647" spans="2:3" ht="13.5">
      <c r="B647" t="s">
        <v>403</v>
      </c>
      <c r="C647">
        <v>290925</v>
      </c>
    </row>
    <row r="648" spans="2:3" ht="13.5">
      <c r="B648" t="s">
        <v>125</v>
      </c>
      <c r="C648">
        <v>290926</v>
      </c>
    </row>
    <row r="649" spans="2:3" ht="13.5">
      <c r="B649" t="s">
        <v>128</v>
      </c>
      <c r="C649">
        <v>290927</v>
      </c>
    </row>
    <row r="650" spans="2:3" ht="13.5">
      <c r="B650" t="s">
        <v>404</v>
      </c>
      <c r="C650">
        <v>290928</v>
      </c>
    </row>
    <row r="651" spans="2:3" ht="13.5">
      <c r="B651" t="s">
        <v>116</v>
      </c>
      <c r="C651">
        <v>290929</v>
      </c>
    </row>
    <row r="652" spans="2:3" ht="13.5">
      <c r="B652" t="s">
        <v>119</v>
      </c>
      <c r="C652">
        <v>290930</v>
      </c>
    </row>
    <row r="653" spans="2:3" ht="13.5">
      <c r="B653" t="s">
        <v>405</v>
      </c>
      <c r="C653">
        <v>290931</v>
      </c>
    </row>
    <row r="654" spans="2:3" ht="13.5">
      <c r="B654" t="s">
        <v>406</v>
      </c>
      <c r="C654">
        <v>290932</v>
      </c>
    </row>
    <row r="655" spans="2:3" ht="13.5">
      <c r="B655" t="s">
        <v>407</v>
      </c>
      <c r="C655">
        <v>290933</v>
      </c>
    </row>
    <row r="656" spans="2:3" ht="13.5">
      <c r="B656" t="s">
        <v>408</v>
      </c>
      <c r="C656">
        <v>290934</v>
      </c>
    </row>
    <row r="657" spans="2:3" ht="13.5">
      <c r="B657" t="s">
        <v>409</v>
      </c>
      <c r="C657">
        <v>290935</v>
      </c>
    </row>
    <row r="658" spans="2:3" ht="13.5">
      <c r="B658" t="s">
        <v>653</v>
      </c>
      <c r="C658">
        <v>290936</v>
      </c>
    </row>
    <row r="659" spans="2:3" ht="13.5">
      <c r="B659" t="s">
        <v>1095</v>
      </c>
      <c r="C659">
        <v>290937</v>
      </c>
    </row>
    <row r="660" spans="2:3" ht="13.5">
      <c r="B660" t="s">
        <v>1096</v>
      </c>
      <c r="C660">
        <v>290938</v>
      </c>
    </row>
    <row r="661" spans="2:3" ht="13.5">
      <c r="B661" t="s">
        <v>1097</v>
      </c>
      <c r="C661">
        <v>290939</v>
      </c>
    </row>
    <row r="662" spans="2:3" ht="13.5">
      <c r="B662" t="s">
        <v>1098</v>
      </c>
      <c r="C662">
        <v>290940</v>
      </c>
    </row>
    <row r="663" spans="2:3" ht="13.5">
      <c r="B663" t="s">
        <v>1099</v>
      </c>
      <c r="C663">
        <v>290941</v>
      </c>
    </row>
    <row r="664" spans="2:3" ht="13.5">
      <c r="B664" t="s">
        <v>1100</v>
      </c>
      <c r="C664">
        <v>290942</v>
      </c>
    </row>
    <row r="665" spans="2:3" ht="13.5">
      <c r="B665" t="s">
        <v>1101</v>
      </c>
      <c r="C665">
        <v>290943</v>
      </c>
    </row>
    <row r="666" spans="2:3" ht="13.5">
      <c r="B666" t="s">
        <v>1102</v>
      </c>
      <c r="C666">
        <v>290944</v>
      </c>
    </row>
    <row r="667" spans="2:3" ht="13.5">
      <c r="B667" t="s">
        <v>1103</v>
      </c>
      <c r="C667">
        <v>290945</v>
      </c>
    </row>
    <row r="668" spans="2:3" ht="13.5">
      <c r="B668" t="s">
        <v>1104</v>
      </c>
      <c r="C668">
        <v>290946</v>
      </c>
    </row>
    <row r="669" spans="2:3" ht="13.5">
      <c r="B669" t="s">
        <v>1105</v>
      </c>
      <c r="C669">
        <v>290947</v>
      </c>
    </row>
    <row r="670" spans="2:3" ht="13.5">
      <c r="B670" t="s">
        <v>1106</v>
      </c>
      <c r="C670">
        <v>290948</v>
      </c>
    </row>
    <row r="671" spans="2:3" ht="13.5">
      <c r="B671" t="s">
        <v>1107</v>
      </c>
      <c r="C671">
        <v>290949</v>
      </c>
    </row>
    <row r="672" spans="2:3" ht="13.5">
      <c r="B672" t="s">
        <v>1108</v>
      </c>
      <c r="C672">
        <v>290950</v>
      </c>
    </row>
    <row r="673" spans="2:3" ht="13.5">
      <c r="B673" t="s">
        <v>1109</v>
      </c>
      <c r="C673">
        <v>290951</v>
      </c>
    </row>
    <row r="674" spans="2:3" ht="13.5">
      <c r="B674" t="s">
        <v>1110</v>
      </c>
      <c r="C674">
        <v>290952</v>
      </c>
    </row>
    <row r="675" spans="2:3" ht="13.5">
      <c r="B675" t="s">
        <v>1111</v>
      </c>
      <c r="C675">
        <v>290953</v>
      </c>
    </row>
    <row r="676" spans="2:3" ht="13.5">
      <c r="B676" t="s">
        <v>1112</v>
      </c>
      <c r="C676">
        <v>290954</v>
      </c>
    </row>
    <row r="677" spans="2:3" ht="13.5">
      <c r="B677" t="s">
        <v>1113</v>
      </c>
      <c r="C677">
        <v>290955</v>
      </c>
    </row>
    <row r="678" spans="2:3" ht="13.5">
      <c r="B678" t="s">
        <v>530</v>
      </c>
      <c r="C678">
        <v>300001</v>
      </c>
    </row>
    <row r="679" spans="2:3" ht="13.5">
      <c r="B679" t="s">
        <v>531</v>
      </c>
      <c r="C679">
        <v>300002</v>
      </c>
    </row>
    <row r="680" spans="2:3" ht="13.5">
      <c r="B680" t="s">
        <v>678</v>
      </c>
      <c r="C680">
        <v>300003</v>
      </c>
    </row>
    <row r="681" spans="2:3" ht="13.5">
      <c r="B681" t="s">
        <v>679</v>
      </c>
      <c r="C681">
        <v>300004</v>
      </c>
    </row>
    <row r="682" spans="2:3" ht="13.5">
      <c r="B682" t="s">
        <v>1114</v>
      </c>
      <c r="C682">
        <v>300005</v>
      </c>
    </row>
    <row r="683" spans="2:3" ht="13.5">
      <c r="B683" t="s">
        <v>1115</v>
      </c>
      <c r="C683">
        <v>300006</v>
      </c>
    </row>
    <row r="684" spans="2:3" ht="13.5">
      <c r="B684" t="s">
        <v>1116</v>
      </c>
      <c r="C684">
        <v>300007</v>
      </c>
    </row>
    <row r="685" spans="2:3" ht="13.5">
      <c r="B685" t="s">
        <v>1117</v>
      </c>
      <c r="C685">
        <v>300008</v>
      </c>
    </row>
    <row r="686" spans="2:3" ht="13.5">
      <c r="B686" t="s">
        <v>1118</v>
      </c>
      <c r="C686">
        <v>300009</v>
      </c>
    </row>
    <row r="687" spans="2:3" ht="13.5">
      <c r="B687" t="s">
        <v>1119</v>
      </c>
      <c r="C687">
        <v>300010</v>
      </c>
    </row>
    <row r="688" spans="2:3" ht="13.5">
      <c r="B688" t="s">
        <v>1120</v>
      </c>
      <c r="C688">
        <v>300011</v>
      </c>
    </row>
    <row r="689" spans="2:3" ht="13.5">
      <c r="B689" t="s">
        <v>1121</v>
      </c>
      <c r="C689">
        <v>300012</v>
      </c>
    </row>
    <row r="690" spans="2:3" ht="13.5">
      <c r="B690" t="s">
        <v>1122</v>
      </c>
      <c r="C690">
        <v>300013</v>
      </c>
    </row>
    <row r="691" spans="2:3" ht="13.5">
      <c r="B691" t="s">
        <v>1123</v>
      </c>
      <c r="C691">
        <v>300014</v>
      </c>
    </row>
    <row r="692" spans="2:3" ht="13.5">
      <c r="B692" t="s">
        <v>1124</v>
      </c>
      <c r="C692">
        <v>300015</v>
      </c>
    </row>
    <row r="693" spans="2:3" ht="13.5">
      <c r="B693" t="s">
        <v>1125</v>
      </c>
      <c r="C693">
        <v>300016</v>
      </c>
    </row>
    <row r="694" spans="2:3" ht="13.5">
      <c r="B694" t="s">
        <v>1126</v>
      </c>
      <c r="C694">
        <v>300017</v>
      </c>
    </row>
    <row r="695" spans="2:3" ht="13.5">
      <c r="B695" t="s">
        <v>1127</v>
      </c>
      <c r="C695">
        <v>310001</v>
      </c>
    </row>
    <row r="696" spans="2:3" ht="13.5">
      <c r="B696" t="s">
        <v>1128</v>
      </c>
      <c r="C696">
        <v>330001</v>
      </c>
    </row>
    <row r="697" spans="2:3" ht="13.5">
      <c r="B697" t="s">
        <v>1129</v>
      </c>
      <c r="C697">
        <v>330002</v>
      </c>
    </row>
    <row r="698" spans="2:3" ht="13.5">
      <c r="B698" t="s">
        <v>1130</v>
      </c>
      <c r="C698">
        <v>330003</v>
      </c>
    </row>
    <row r="699" spans="2:3" ht="13.5">
      <c r="B699" t="s">
        <v>1131</v>
      </c>
      <c r="C699">
        <v>330004</v>
      </c>
    </row>
    <row r="700" spans="2:3" ht="13.5">
      <c r="B700" t="s">
        <v>1132</v>
      </c>
      <c r="C700">
        <v>330005</v>
      </c>
    </row>
    <row r="701" spans="2:3" ht="13.5">
      <c r="B701" t="s">
        <v>1133</v>
      </c>
      <c r="C701">
        <v>330006</v>
      </c>
    </row>
    <row r="702" spans="2:3" ht="13.5">
      <c r="B702" t="s">
        <v>1134</v>
      </c>
      <c r="C702">
        <v>340001</v>
      </c>
    </row>
    <row r="703" spans="2:3" ht="13.5">
      <c r="B703" t="s">
        <v>1135</v>
      </c>
      <c r="C703">
        <v>340002</v>
      </c>
    </row>
    <row r="704" spans="2:3" ht="13.5">
      <c r="B704" t="s">
        <v>1136</v>
      </c>
      <c r="C704">
        <v>350001</v>
      </c>
    </row>
    <row r="705" spans="2:3" ht="13.5">
      <c r="B705" t="s">
        <v>1137</v>
      </c>
      <c r="C705">
        <v>350002</v>
      </c>
    </row>
    <row r="706" spans="2:3" ht="13.5">
      <c r="B706" t="s">
        <v>1138</v>
      </c>
      <c r="C706">
        <v>360001</v>
      </c>
    </row>
    <row r="707" spans="2:3" ht="13.5">
      <c r="B707" t="s">
        <v>1139</v>
      </c>
      <c r="C707">
        <v>370001</v>
      </c>
    </row>
    <row r="708" spans="2:3" ht="13.5">
      <c r="B708" t="s">
        <v>1140</v>
      </c>
      <c r="C708">
        <v>380001</v>
      </c>
    </row>
    <row r="709" spans="2:3" ht="13.5">
      <c r="B709" t="s">
        <v>1141</v>
      </c>
      <c r="C709">
        <v>390001</v>
      </c>
    </row>
    <row r="710" spans="2:3" ht="13.5">
      <c r="B710" t="s">
        <v>1142</v>
      </c>
      <c r="C710">
        <v>390002</v>
      </c>
    </row>
    <row r="711" spans="2:3" ht="13.5">
      <c r="B711" t="s">
        <v>1143</v>
      </c>
      <c r="C711">
        <v>420001</v>
      </c>
    </row>
    <row r="712" spans="2:3" ht="13.5">
      <c r="B712" t="s">
        <v>769</v>
      </c>
      <c r="C712">
        <v>460001</v>
      </c>
    </row>
    <row r="713" spans="2:3" ht="13.5">
      <c r="B713" t="s">
        <v>451</v>
      </c>
      <c r="C713">
        <v>490001</v>
      </c>
    </row>
    <row r="714" spans="2:3" ht="13.5">
      <c r="B714" t="s">
        <v>452</v>
      </c>
      <c r="C714">
        <v>490002</v>
      </c>
    </row>
    <row r="715" spans="2:3" ht="13.5">
      <c r="B715" t="s">
        <v>453</v>
      </c>
      <c r="C715">
        <v>490003</v>
      </c>
    </row>
    <row r="716" spans="2:3" ht="13.5">
      <c r="B716" t="s">
        <v>454</v>
      </c>
      <c r="C716">
        <v>490004</v>
      </c>
    </row>
    <row r="717" spans="2:3" ht="13.5">
      <c r="B717" t="s">
        <v>455</v>
      </c>
      <c r="C717">
        <v>490005</v>
      </c>
    </row>
    <row r="718" spans="2:3" ht="13.5">
      <c r="B718" t="s">
        <v>456</v>
      </c>
      <c r="C718">
        <v>490006</v>
      </c>
    </row>
    <row r="719" spans="2:3" ht="13.5">
      <c r="B719" t="s">
        <v>457</v>
      </c>
      <c r="C719">
        <v>490007</v>
      </c>
    </row>
    <row r="720" spans="2:3" ht="13.5">
      <c r="B720" t="s">
        <v>458</v>
      </c>
      <c r="C720">
        <v>490008</v>
      </c>
    </row>
    <row r="721" spans="2:3" ht="13.5">
      <c r="B721" t="s">
        <v>459</v>
      </c>
      <c r="C721">
        <v>490009</v>
      </c>
    </row>
    <row r="722" spans="2:3" ht="13.5">
      <c r="B722" t="s">
        <v>460</v>
      </c>
      <c r="C722">
        <v>490010</v>
      </c>
    </row>
    <row r="723" spans="2:3" ht="13.5">
      <c r="B723" t="s">
        <v>461</v>
      </c>
      <c r="C723">
        <v>490011</v>
      </c>
    </row>
    <row r="724" spans="2:3" ht="13.5">
      <c r="B724" t="s">
        <v>462</v>
      </c>
      <c r="C724">
        <v>490012</v>
      </c>
    </row>
    <row r="725" spans="2:3" ht="13.5">
      <c r="B725" t="s">
        <v>463</v>
      </c>
      <c r="C725">
        <v>490013</v>
      </c>
    </row>
    <row r="726" spans="2:3" ht="13.5">
      <c r="B726" t="s">
        <v>464</v>
      </c>
      <c r="C726">
        <v>490014</v>
      </c>
    </row>
    <row r="727" spans="2:3" ht="13.5">
      <c r="B727" t="s">
        <v>465</v>
      </c>
      <c r="C727">
        <v>490015</v>
      </c>
    </row>
    <row r="728" spans="2:3" ht="13.5">
      <c r="B728" t="s">
        <v>466</v>
      </c>
      <c r="C728">
        <v>490016</v>
      </c>
    </row>
    <row r="729" spans="2:3" ht="13.5">
      <c r="B729" t="s">
        <v>467</v>
      </c>
      <c r="C729">
        <v>490017</v>
      </c>
    </row>
    <row r="730" spans="2:3" ht="13.5">
      <c r="B730" t="s">
        <v>654</v>
      </c>
      <c r="C730">
        <v>490018</v>
      </c>
    </row>
    <row r="731" spans="2:3" ht="13.5">
      <c r="B731" t="s">
        <v>468</v>
      </c>
      <c r="C731">
        <v>490019</v>
      </c>
    </row>
    <row r="732" spans="2:3" ht="13.5">
      <c r="B732" t="s">
        <v>469</v>
      </c>
      <c r="C732">
        <v>490020</v>
      </c>
    </row>
    <row r="733" spans="2:3" ht="13.5">
      <c r="B733" t="s">
        <v>470</v>
      </c>
      <c r="C733">
        <v>490021</v>
      </c>
    </row>
    <row r="734" spans="2:3" ht="13.5">
      <c r="B734" t="s">
        <v>471</v>
      </c>
      <c r="C734">
        <v>490022</v>
      </c>
    </row>
    <row r="735" spans="2:3" ht="13.5">
      <c r="B735" t="s">
        <v>472</v>
      </c>
      <c r="C735">
        <v>490023</v>
      </c>
    </row>
    <row r="736" spans="2:3" ht="13.5">
      <c r="B736" t="s">
        <v>473</v>
      </c>
      <c r="C736">
        <v>490024</v>
      </c>
    </row>
    <row r="737" spans="2:3" ht="13.5">
      <c r="B737" t="s">
        <v>474</v>
      </c>
      <c r="C737">
        <v>490025</v>
      </c>
    </row>
    <row r="738" spans="2:3" ht="13.5">
      <c r="B738" t="s">
        <v>475</v>
      </c>
      <c r="C738">
        <v>490026</v>
      </c>
    </row>
    <row r="739" spans="2:3" ht="13.5">
      <c r="B739" t="s">
        <v>476</v>
      </c>
      <c r="C739">
        <v>490027</v>
      </c>
    </row>
    <row r="740" spans="2:3" ht="13.5">
      <c r="B740" t="s">
        <v>477</v>
      </c>
      <c r="C740">
        <v>490028</v>
      </c>
    </row>
    <row r="741" spans="2:3" ht="13.5">
      <c r="B741" t="s">
        <v>478</v>
      </c>
      <c r="C741">
        <v>490029</v>
      </c>
    </row>
    <row r="742" spans="2:3" ht="13.5">
      <c r="B742" t="s">
        <v>479</v>
      </c>
      <c r="C742">
        <v>490030</v>
      </c>
    </row>
    <row r="743" spans="2:3" ht="13.5">
      <c r="B743" t="s">
        <v>480</v>
      </c>
      <c r="C743">
        <v>490031</v>
      </c>
    </row>
    <row r="744" spans="2:3" ht="13.5">
      <c r="B744" t="s">
        <v>481</v>
      </c>
      <c r="C744">
        <v>490032</v>
      </c>
    </row>
    <row r="745" spans="2:3" ht="13.5">
      <c r="B745" t="s">
        <v>482</v>
      </c>
      <c r="C745">
        <v>490033</v>
      </c>
    </row>
    <row r="746" spans="2:3" ht="13.5">
      <c r="B746" t="s">
        <v>483</v>
      </c>
      <c r="C746">
        <v>490034</v>
      </c>
    </row>
    <row r="747" spans="2:3" ht="13.5">
      <c r="B747" t="s">
        <v>484</v>
      </c>
      <c r="C747">
        <v>490035</v>
      </c>
    </row>
    <row r="748" spans="2:3" ht="13.5">
      <c r="B748" t="s">
        <v>485</v>
      </c>
      <c r="C748">
        <v>490036</v>
      </c>
    </row>
    <row r="749" spans="2:3" ht="13.5">
      <c r="B749" t="s">
        <v>486</v>
      </c>
      <c r="C749">
        <v>490037</v>
      </c>
    </row>
    <row r="750" spans="2:3" ht="13.5">
      <c r="B750" t="s">
        <v>487</v>
      </c>
      <c r="C750">
        <v>490038</v>
      </c>
    </row>
    <row r="751" spans="2:3" ht="13.5">
      <c r="B751" t="s">
        <v>655</v>
      </c>
      <c r="C751">
        <v>490039</v>
      </c>
    </row>
    <row r="752" spans="2:3" ht="13.5">
      <c r="B752" t="s">
        <v>656</v>
      </c>
      <c r="C752">
        <v>490040</v>
      </c>
    </row>
    <row r="753" spans="2:3" ht="13.5">
      <c r="B753" t="s">
        <v>657</v>
      </c>
      <c r="C753">
        <v>490041</v>
      </c>
    </row>
    <row r="754" spans="2:3" ht="13.5">
      <c r="B754" t="s">
        <v>658</v>
      </c>
      <c r="C754">
        <v>490042</v>
      </c>
    </row>
    <row r="755" spans="2:3" ht="13.5">
      <c r="B755" t="s">
        <v>659</v>
      </c>
      <c r="C755">
        <v>490043</v>
      </c>
    </row>
    <row r="756" spans="2:3" ht="13.5">
      <c r="B756" t="s">
        <v>660</v>
      </c>
      <c r="C756">
        <v>490044</v>
      </c>
    </row>
    <row r="757" spans="2:3" ht="13.5">
      <c r="B757" t="s">
        <v>661</v>
      </c>
      <c r="C757">
        <v>490045</v>
      </c>
    </row>
    <row r="758" spans="2:3" ht="13.5">
      <c r="B758" t="s">
        <v>662</v>
      </c>
      <c r="C758">
        <v>490046</v>
      </c>
    </row>
    <row r="759" spans="2:3" ht="13.5">
      <c r="B759" t="s">
        <v>680</v>
      </c>
      <c r="C759">
        <v>490047</v>
      </c>
    </row>
    <row r="760" spans="2:3" ht="13.5">
      <c r="B760" t="s">
        <v>681</v>
      </c>
      <c r="C760">
        <v>490048</v>
      </c>
    </row>
    <row r="761" spans="2:3" ht="13.5">
      <c r="B761" t="s">
        <v>1144</v>
      </c>
      <c r="C761">
        <v>490049</v>
      </c>
    </row>
    <row r="762" spans="2:3" ht="13.5">
      <c r="B762" t="s">
        <v>1145</v>
      </c>
      <c r="C762">
        <v>490050</v>
      </c>
    </row>
    <row r="763" spans="2:3" ht="13.5">
      <c r="B763" t="s">
        <v>770</v>
      </c>
      <c r="C763">
        <v>490051</v>
      </c>
    </row>
    <row r="764" spans="2:3" ht="13.5">
      <c r="B764" t="s">
        <v>771</v>
      </c>
      <c r="C764">
        <v>490052</v>
      </c>
    </row>
    <row r="765" spans="2:3" ht="13.5">
      <c r="B765" t="s">
        <v>772</v>
      </c>
      <c r="C765">
        <v>490053</v>
      </c>
    </row>
    <row r="766" spans="2:3" ht="13.5">
      <c r="B766" t="s">
        <v>773</v>
      </c>
      <c r="C766">
        <v>490054</v>
      </c>
    </row>
    <row r="767" spans="2:3" ht="13.5">
      <c r="B767" t="s">
        <v>774</v>
      </c>
      <c r="C767">
        <v>490055</v>
      </c>
    </row>
    <row r="768" spans="2:3" ht="13.5">
      <c r="B768" t="s">
        <v>775</v>
      </c>
      <c r="C768">
        <v>490056</v>
      </c>
    </row>
    <row r="769" spans="2:3" ht="13.5">
      <c r="B769" t="s">
        <v>776</v>
      </c>
      <c r="C769">
        <v>490057</v>
      </c>
    </row>
    <row r="770" spans="2:3" ht="13.5">
      <c r="B770" t="s">
        <v>1146</v>
      </c>
      <c r="C770">
        <v>490058</v>
      </c>
    </row>
    <row r="771" spans="2:3" ht="13.5">
      <c r="B771" t="s">
        <v>1147</v>
      </c>
      <c r="C771">
        <v>490059</v>
      </c>
    </row>
    <row r="772" spans="2:3" ht="13.5">
      <c r="B772" t="s">
        <v>1148</v>
      </c>
      <c r="C772">
        <v>490060</v>
      </c>
    </row>
    <row r="773" spans="2:3" ht="13.5">
      <c r="B773" t="s">
        <v>1149</v>
      </c>
      <c r="C773">
        <v>490061</v>
      </c>
    </row>
    <row r="774" spans="2:3" ht="13.5">
      <c r="B774" t="s">
        <v>1150</v>
      </c>
      <c r="C774">
        <v>490062</v>
      </c>
    </row>
    <row r="775" spans="2:3" ht="13.5">
      <c r="B775" t="s">
        <v>1151</v>
      </c>
      <c r="C775">
        <v>490063</v>
      </c>
    </row>
    <row r="776" spans="2:3" ht="13.5">
      <c r="B776" t="s">
        <v>1152</v>
      </c>
      <c r="C776">
        <v>490064</v>
      </c>
    </row>
    <row r="777" spans="2:3" ht="13.5">
      <c r="B777" t="s">
        <v>1153</v>
      </c>
      <c r="C777">
        <v>490065</v>
      </c>
    </row>
    <row r="778" spans="2:3" ht="13.5">
      <c r="B778" t="s">
        <v>1154</v>
      </c>
      <c r="C778">
        <v>490066</v>
      </c>
    </row>
    <row r="779" spans="2:3" ht="13.5">
      <c r="B779" t="s">
        <v>1155</v>
      </c>
      <c r="C779">
        <v>490067</v>
      </c>
    </row>
    <row r="780" spans="2:3" ht="13.5">
      <c r="B780" t="s">
        <v>1156</v>
      </c>
      <c r="C780">
        <v>490068</v>
      </c>
    </row>
    <row r="781" spans="2:3" ht="13.5">
      <c r="B781" t="s">
        <v>1157</v>
      </c>
      <c r="C781">
        <v>490069</v>
      </c>
    </row>
    <row r="782" spans="2:3" ht="13.5">
      <c r="B782" t="s">
        <v>1158</v>
      </c>
      <c r="C782">
        <v>490070</v>
      </c>
    </row>
    <row r="783" spans="2:3" ht="13.5">
      <c r="B783" t="s">
        <v>1159</v>
      </c>
      <c r="C783">
        <v>490071</v>
      </c>
    </row>
    <row r="784" spans="2:3" ht="13.5">
      <c r="B784" t="s">
        <v>1160</v>
      </c>
      <c r="C784">
        <v>490072</v>
      </c>
    </row>
    <row r="785" spans="2:3" ht="13.5">
      <c r="B785" t="s">
        <v>1161</v>
      </c>
      <c r="C785">
        <v>490073</v>
      </c>
    </row>
    <row r="786" spans="2:3" ht="13.5">
      <c r="B786" t="s">
        <v>1162</v>
      </c>
      <c r="C786">
        <v>490074</v>
      </c>
    </row>
    <row r="787" spans="2:3" ht="13.5">
      <c r="B787" t="s">
        <v>1163</v>
      </c>
      <c r="C787">
        <v>490075</v>
      </c>
    </row>
    <row r="788" spans="2:3" ht="13.5">
      <c r="B788" t="s">
        <v>1164</v>
      </c>
      <c r="C788">
        <v>490076</v>
      </c>
    </row>
    <row r="789" spans="2:3" ht="13.5">
      <c r="B789" t="s">
        <v>1165</v>
      </c>
      <c r="C789">
        <v>490077</v>
      </c>
    </row>
    <row r="790" spans="2:3" ht="13.5">
      <c r="B790" t="s">
        <v>1166</v>
      </c>
      <c r="C790">
        <v>490078</v>
      </c>
    </row>
    <row r="791" spans="2:3" ht="13.5">
      <c r="B791" t="s">
        <v>1167</v>
      </c>
      <c r="C791">
        <v>490079</v>
      </c>
    </row>
    <row r="792" spans="2:3" ht="13.5">
      <c r="B792" t="s">
        <v>1168</v>
      </c>
      <c r="C792">
        <v>490080</v>
      </c>
    </row>
    <row r="793" spans="2:3" ht="13.5">
      <c r="B793" t="s">
        <v>1169</v>
      </c>
      <c r="C793">
        <v>490081</v>
      </c>
    </row>
    <row r="794" spans="2:3" ht="13.5">
      <c r="B794" t="s">
        <v>1170</v>
      </c>
      <c r="C794">
        <v>490082</v>
      </c>
    </row>
    <row r="795" spans="2:3" ht="13.5">
      <c r="B795" t="s">
        <v>1171</v>
      </c>
      <c r="C795">
        <v>490083</v>
      </c>
    </row>
  </sheetData>
  <sheetProtection password="EA74" sheet="1"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01"/>
  <sheetViews>
    <sheetView zoomScalePageLayoutView="0" workbookViewId="0" topLeftCell="A1">
      <selection activeCell="G24" sqref="G24"/>
    </sheetView>
  </sheetViews>
  <sheetFormatPr defaultColWidth="8.875" defaultRowHeight="13.5"/>
  <cols>
    <col min="1" max="1" width="8.875" style="0" customWidth="1"/>
    <col min="2" max="2" width="9.125" style="107" customWidth="1"/>
  </cols>
  <sheetData>
    <row r="1" ht="13.5">
      <c r="B1" s="107" t="s">
        <v>851</v>
      </c>
    </row>
    <row r="2" spans="2:5" ht="13.5">
      <c r="B2" s="107" t="s">
        <v>532</v>
      </c>
      <c r="D2" t="s">
        <v>682</v>
      </c>
      <c r="E2">
        <v>1</v>
      </c>
    </row>
    <row r="3" spans="2:5" ht="13.5">
      <c r="B3" s="107" t="s">
        <v>533</v>
      </c>
      <c r="D3" t="s">
        <v>683</v>
      </c>
      <c r="E3">
        <v>2</v>
      </c>
    </row>
    <row r="4" spans="2:5" ht="13.5">
      <c r="B4" s="107" t="s">
        <v>534</v>
      </c>
      <c r="D4" t="s">
        <v>684</v>
      </c>
      <c r="E4">
        <v>3</v>
      </c>
    </row>
    <row r="5" spans="2:5" ht="13.5">
      <c r="B5" s="107" t="s">
        <v>535</v>
      </c>
      <c r="D5" t="s">
        <v>685</v>
      </c>
      <c r="E5">
        <v>4</v>
      </c>
    </row>
    <row r="6" spans="2:5" ht="13.5">
      <c r="B6" s="107" t="s">
        <v>536</v>
      </c>
      <c r="D6" t="s">
        <v>686</v>
      </c>
      <c r="E6">
        <v>5</v>
      </c>
    </row>
    <row r="7" spans="2:5" ht="13.5">
      <c r="B7" s="107" t="s">
        <v>537</v>
      </c>
      <c r="D7" t="s">
        <v>687</v>
      </c>
      <c r="E7">
        <v>6</v>
      </c>
    </row>
    <row r="8" spans="2:5" ht="13.5">
      <c r="B8" s="107" t="s">
        <v>538</v>
      </c>
      <c r="D8" t="s">
        <v>688</v>
      </c>
      <c r="E8">
        <v>7</v>
      </c>
    </row>
    <row r="9" spans="2:5" ht="13.5">
      <c r="B9" s="107" t="s">
        <v>539</v>
      </c>
      <c r="D9" t="s">
        <v>689</v>
      </c>
      <c r="E9">
        <v>8</v>
      </c>
    </row>
    <row r="10" spans="2:5" ht="13.5">
      <c r="B10" s="107" t="s">
        <v>540</v>
      </c>
      <c r="D10" t="s">
        <v>690</v>
      </c>
      <c r="E10">
        <v>9</v>
      </c>
    </row>
    <row r="11" spans="2:5" ht="13.5">
      <c r="B11" s="107" t="s">
        <v>541</v>
      </c>
      <c r="D11" t="s">
        <v>691</v>
      </c>
      <c r="E11">
        <v>10</v>
      </c>
    </row>
    <row r="12" spans="2:5" ht="13.5">
      <c r="B12" s="107" t="s">
        <v>542</v>
      </c>
      <c r="D12" t="s">
        <v>692</v>
      </c>
      <c r="E12">
        <v>11</v>
      </c>
    </row>
    <row r="13" spans="2:5" ht="13.5">
      <c r="B13" s="107" t="s">
        <v>543</v>
      </c>
      <c r="D13" t="s">
        <v>693</v>
      </c>
      <c r="E13">
        <v>12</v>
      </c>
    </row>
    <row r="14" spans="2:5" ht="13.5">
      <c r="B14" s="107" t="s">
        <v>544</v>
      </c>
      <c r="D14" t="s">
        <v>694</v>
      </c>
      <c r="E14">
        <v>13</v>
      </c>
    </row>
    <row r="15" spans="2:5" ht="13.5">
      <c r="B15" s="107" t="s">
        <v>545</v>
      </c>
      <c r="D15" t="s">
        <v>695</v>
      </c>
      <c r="E15">
        <v>14</v>
      </c>
    </row>
    <row r="16" spans="2:5" ht="13.5">
      <c r="B16" s="107" t="s">
        <v>546</v>
      </c>
      <c r="D16" t="s">
        <v>696</v>
      </c>
      <c r="E16">
        <v>15</v>
      </c>
    </row>
    <row r="17" spans="2:5" ht="13.5">
      <c r="B17" s="107" t="s">
        <v>547</v>
      </c>
      <c r="D17" t="s">
        <v>697</v>
      </c>
      <c r="E17">
        <v>16</v>
      </c>
    </row>
    <row r="18" spans="2:5" ht="13.5">
      <c r="B18" s="107" t="s">
        <v>548</v>
      </c>
      <c r="D18" t="s">
        <v>698</v>
      </c>
      <c r="E18">
        <v>17</v>
      </c>
    </row>
    <row r="19" spans="2:5" ht="13.5">
      <c r="B19" s="107" t="s">
        <v>549</v>
      </c>
      <c r="D19" t="s">
        <v>699</v>
      </c>
      <c r="E19">
        <v>18</v>
      </c>
    </row>
    <row r="20" spans="2:5" ht="13.5">
      <c r="B20" s="107" t="s">
        <v>550</v>
      </c>
      <c r="D20" t="s">
        <v>700</v>
      </c>
      <c r="E20">
        <v>19</v>
      </c>
    </row>
    <row r="21" spans="2:5" ht="13.5">
      <c r="B21" s="107" t="s">
        <v>551</v>
      </c>
      <c r="D21" t="s">
        <v>701</v>
      </c>
      <c r="E21">
        <v>20</v>
      </c>
    </row>
    <row r="22" spans="2:5" ht="13.5">
      <c r="B22" s="107" t="s">
        <v>552</v>
      </c>
      <c r="D22" t="s">
        <v>702</v>
      </c>
      <c r="E22">
        <v>21</v>
      </c>
    </row>
    <row r="23" spans="2:5" ht="13.5">
      <c r="B23" s="107" t="s">
        <v>553</v>
      </c>
      <c r="D23" t="s">
        <v>703</v>
      </c>
      <c r="E23">
        <v>22</v>
      </c>
    </row>
    <row r="24" spans="2:5" ht="13.5">
      <c r="B24" s="107" t="s">
        <v>554</v>
      </c>
      <c r="D24" t="s">
        <v>704</v>
      </c>
      <c r="E24">
        <v>23</v>
      </c>
    </row>
    <row r="25" spans="2:5" ht="13.5">
      <c r="B25" s="107" t="s">
        <v>555</v>
      </c>
      <c r="D25" t="s">
        <v>705</v>
      </c>
      <c r="E25">
        <v>24</v>
      </c>
    </row>
    <row r="26" spans="2:5" ht="13.5">
      <c r="B26" s="107" t="s">
        <v>556</v>
      </c>
      <c r="D26" t="s">
        <v>706</v>
      </c>
      <c r="E26">
        <v>25</v>
      </c>
    </row>
    <row r="27" spans="2:5" ht="13.5">
      <c r="B27" s="107" t="s">
        <v>557</v>
      </c>
      <c r="D27" t="s">
        <v>707</v>
      </c>
      <c r="E27">
        <v>26</v>
      </c>
    </row>
    <row r="28" spans="2:5" ht="13.5">
      <c r="B28" s="107" t="s">
        <v>558</v>
      </c>
      <c r="D28" t="s">
        <v>708</v>
      </c>
      <c r="E28">
        <v>27</v>
      </c>
    </row>
    <row r="29" spans="2:5" ht="13.5">
      <c r="B29" s="107" t="s">
        <v>559</v>
      </c>
      <c r="D29" t="s">
        <v>709</v>
      </c>
      <c r="E29">
        <v>28</v>
      </c>
    </row>
    <row r="30" spans="2:5" ht="13.5">
      <c r="B30" s="107" t="s">
        <v>560</v>
      </c>
      <c r="D30" t="s">
        <v>710</v>
      </c>
      <c r="E30">
        <v>29</v>
      </c>
    </row>
    <row r="31" spans="2:5" ht="13.5">
      <c r="B31" s="107" t="s">
        <v>561</v>
      </c>
      <c r="D31" t="s">
        <v>711</v>
      </c>
      <c r="E31">
        <v>30</v>
      </c>
    </row>
    <row r="32" spans="2:5" ht="13.5">
      <c r="B32" s="107" t="s">
        <v>562</v>
      </c>
      <c r="D32" t="s">
        <v>712</v>
      </c>
      <c r="E32">
        <v>31</v>
      </c>
    </row>
    <row r="33" spans="2:5" ht="13.5">
      <c r="B33" s="107" t="s">
        <v>563</v>
      </c>
      <c r="D33" t="s">
        <v>713</v>
      </c>
      <c r="E33">
        <v>32</v>
      </c>
    </row>
    <row r="34" spans="2:5" ht="13.5">
      <c r="B34" s="107" t="s">
        <v>564</v>
      </c>
      <c r="D34" t="s">
        <v>714</v>
      </c>
      <c r="E34">
        <v>33</v>
      </c>
    </row>
    <row r="35" spans="2:5" ht="13.5">
      <c r="B35" s="107" t="s">
        <v>565</v>
      </c>
      <c r="D35" t="s">
        <v>715</v>
      </c>
      <c r="E35">
        <v>34</v>
      </c>
    </row>
    <row r="36" spans="2:5" ht="13.5">
      <c r="B36" s="107" t="s">
        <v>566</v>
      </c>
      <c r="D36" t="s">
        <v>716</v>
      </c>
      <c r="E36">
        <v>35</v>
      </c>
    </row>
    <row r="37" spans="2:5" ht="13.5">
      <c r="B37" s="107" t="s">
        <v>567</v>
      </c>
      <c r="D37" t="s">
        <v>717</v>
      </c>
      <c r="E37">
        <v>36</v>
      </c>
    </row>
    <row r="38" spans="2:5" ht="13.5">
      <c r="B38" s="107" t="s">
        <v>568</v>
      </c>
      <c r="D38" t="s">
        <v>718</v>
      </c>
      <c r="E38">
        <v>37</v>
      </c>
    </row>
    <row r="39" spans="2:5" ht="13.5">
      <c r="B39" s="107" t="s">
        <v>569</v>
      </c>
      <c r="D39" t="s">
        <v>719</v>
      </c>
      <c r="E39">
        <v>38</v>
      </c>
    </row>
    <row r="40" spans="2:5" ht="13.5">
      <c r="B40" s="107" t="s">
        <v>570</v>
      </c>
      <c r="D40" t="s">
        <v>720</v>
      </c>
      <c r="E40">
        <v>39</v>
      </c>
    </row>
    <row r="41" spans="2:5" ht="13.5">
      <c r="B41" s="107" t="s">
        <v>571</v>
      </c>
      <c r="D41" t="s">
        <v>721</v>
      </c>
      <c r="E41">
        <v>40</v>
      </c>
    </row>
    <row r="42" spans="2:5" ht="13.5">
      <c r="B42" s="107" t="s">
        <v>572</v>
      </c>
      <c r="D42" t="s">
        <v>722</v>
      </c>
      <c r="E42">
        <v>41</v>
      </c>
    </row>
    <row r="43" spans="2:5" ht="13.5">
      <c r="B43" s="107" t="s">
        <v>573</v>
      </c>
      <c r="D43" t="s">
        <v>723</v>
      </c>
      <c r="E43">
        <v>42</v>
      </c>
    </row>
    <row r="44" spans="2:5" ht="13.5">
      <c r="B44" s="107" t="s">
        <v>574</v>
      </c>
      <c r="D44" t="s">
        <v>724</v>
      </c>
      <c r="E44">
        <v>43</v>
      </c>
    </row>
    <row r="45" spans="2:5" ht="13.5">
      <c r="B45" s="107" t="s">
        <v>575</v>
      </c>
      <c r="D45" t="s">
        <v>725</v>
      </c>
      <c r="E45">
        <v>44</v>
      </c>
    </row>
    <row r="46" spans="2:5" ht="13.5">
      <c r="B46" s="107" t="s">
        <v>576</v>
      </c>
      <c r="D46" t="s">
        <v>726</v>
      </c>
      <c r="E46">
        <v>45</v>
      </c>
    </row>
    <row r="47" spans="2:5" ht="13.5">
      <c r="B47" s="107" t="s">
        <v>577</v>
      </c>
      <c r="D47" t="s">
        <v>727</v>
      </c>
      <c r="E47">
        <v>46</v>
      </c>
    </row>
    <row r="48" spans="2:5" ht="13.5">
      <c r="B48" s="107" t="s">
        <v>578</v>
      </c>
      <c r="D48" t="s">
        <v>728</v>
      </c>
      <c r="E48">
        <v>47</v>
      </c>
    </row>
    <row r="49" ht="13.5">
      <c r="B49" s="107" t="s">
        <v>579</v>
      </c>
    </row>
    <row r="50" ht="13.5">
      <c r="B50" s="107" t="s">
        <v>580</v>
      </c>
    </row>
    <row r="51" ht="13.5">
      <c r="B51" s="107" t="s">
        <v>581</v>
      </c>
    </row>
    <row r="52" ht="13.5">
      <c r="B52" s="107" t="s">
        <v>582</v>
      </c>
    </row>
    <row r="53" ht="13.5">
      <c r="B53" s="107" t="s">
        <v>583</v>
      </c>
    </row>
    <row r="54" ht="13.5">
      <c r="B54" s="107" t="s">
        <v>584</v>
      </c>
    </row>
    <row r="55" ht="13.5">
      <c r="B55" s="107" t="s">
        <v>585</v>
      </c>
    </row>
    <row r="56" ht="13.5">
      <c r="B56" s="107" t="s">
        <v>586</v>
      </c>
    </row>
    <row r="57" ht="13.5">
      <c r="B57" s="107" t="s">
        <v>587</v>
      </c>
    </row>
    <row r="58" ht="13.5">
      <c r="B58" s="107" t="s">
        <v>588</v>
      </c>
    </row>
    <row r="59" ht="13.5">
      <c r="B59" s="107" t="s">
        <v>589</v>
      </c>
    </row>
    <row r="60" ht="13.5">
      <c r="B60" s="107" t="s">
        <v>590</v>
      </c>
    </row>
    <row r="61" ht="13.5">
      <c r="B61" s="107" t="s">
        <v>591</v>
      </c>
    </row>
    <row r="62" ht="13.5">
      <c r="B62" s="107" t="s">
        <v>592</v>
      </c>
    </row>
    <row r="63" ht="13.5">
      <c r="B63" s="107" t="s">
        <v>593</v>
      </c>
    </row>
    <row r="64" ht="13.5">
      <c r="B64" s="107" t="s">
        <v>594</v>
      </c>
    </row>
    <row r="65" ht="13.5">
      <c r="B65" s="107" t="s">
        <v>595</v>
      </c>
    </row>
    <row r="66" ht="13.5">
      <c r="B66" s="107" t="s">
        <v>596</v>
      </c>
    </row>
    <row r="67" ht="13.5">
      <c r="B67" s="107" t="s">
        <v>597</v>
      </c>
    </row>
    <row r="68" ht="13.5">
      <c r="B68" s="107" t="s">
        <v>598</v>
      </c>
    </row>
    <row r="69" ht="13.5">
      <c r="B69" s="107" t="s">
        <v>599</v>
      </c>
    </row>
    <row r="70" ht="13.5">
      <c r="B70" s="107" t="s">
        <v>600</v>
      </c>
    </row>
    <row r="71" ht="13.5">
      <c r="B71" s="107" t="s">
        <v>601</v>
      </c>
    </row>
    <row r="72" ht="13.5">
      <c r="B72" s="107" t="s">
        <v>602</v>
      </c>
    </row>
    <row r="73" ht="13.5">
      <c r="B73" s="107" t="s">
        <v>603</v>
      </c>
    </row>
    <row r="74" ht="13.5">
      <c r="B74" s="107" t="s">
        <v>604</v>
      </c>
    </row>
    <row r="75" ht="13.5">
      <c r="B75" s="107" t="s">
        <v>605</v>
      </c>
    </row>
    <row r="76" ht="13.5">
      <c r="B76" s="107" t="s">
        <v>606</v>
      </c>
    </row>
    <row r="77" ht="13.5">
      <c r="B77" s="107" t="s">
        <v>607</v>
      </c>
    </row>
    <row r="78" ht="13.5">
      <c r="B78" s="107" t="s">
        <v>608</v>
      </c>
    </row>
    <row r="79" ht="13.5">
      <c r="B79" s="107" t="s">
        <v>609</v>
      </c>
    </row>
    <row r="80" ht="13.5">
      <c r="B80" s="107" t="s">
        <v>610</v>
      </c>
    </row>
    <row r="81" ht="13.5">
      <c r="B81" s="107" t="s">
        <v>611</v>
      </c>
    </row>
    <row r="82" ht="13.5">
      <c r="B82" s="107" t="s">
        <v>612</v>
      </c>
    </row>
    <row r="83" ht="13.5">
      <c r="B83" s="107" t="s">
        <v>613</v>
      </c>
    </row>
    <row r="84" ht="13.5">
      <c r="B84" s="107" t="s">
        <v>614</v>
      </c>
    </row>
    <row r="85" ht="13.5">
      <c r="B85" s="107" t="s">
        <v>615</v>
      </c>
    </row>
    <row r="86" ht="13.5">
      <c r="B86" s="107" t="s">
        <v>616</v>
      </c>
    </row>
    <row r="87" ht="13.5">
      <c r="B87" s="107" t="s">
        <v>617</v>
      </c>
    </row>
    <row r="88" ht="13.5">
      <c r="B88" s="107" t="s">
        <v>618</v>
      </c>
    </row>
    <row r="89" ht="13.5">
      <c r="B89" s="107" t="s">
        <v>619</v>
      </c>
    </row>
    <row r="90" ht="13.5">
      <c r="B90" s="107" t="s">
        <v>620</v>
      </c>
    </row>
    <row r="91" ht="13.5">
      <c r="B91" s="107" t="s">
        <v>621</v>
      </c>
    </row>
    <row r="92" ht="13.5">
      <c r="B92" s="107" t="s">
        <v>622</v>
      </c>
    </row>
    <row r="93" ht="13.5">
      <c r="B93" s="107" t="s">
        <v>623</v>
      </c>
    </row>
    <row r="94" ht="13.5">
      <c r="B94" s="107" t="s">
        <v>624</v>
      </c>
    </row>
    <row r="95" ht="13.5">
      <c r="B95" s="107" t="s">
        <v>625</v>
      </c>
    </row>
    <row r="96" ht="13.5">
      <c r="B96" s="107" t="s">
        <v>626</v>
      </c>
    </row>
    <row r="97" ht="13.5">
      <c r="B97" s="107" t="s">
        <v>627</v>
      </c>
    </row>
    <row r="98" ht="13.5">
      <c r="B98" s="107" t="s">
        <v>628</v>
      </c>
    </row>
    <row r="99" ht="13.5">
      <c r="B99" s="107" t="s">
        <v>629</v>
      </c>
    </row>
    <row r="100" ht="13.5">
      <c r="B100" s="107" t="s">
        <v>630</v>
      </c>
    </row>
    <row r="101" ht="13.5">
      <c r="B101" s="107" t="s">
        <v>631</v>
      </c>
    </row>
  </sheetData>
  <sheetProtection sheet="1" objects="1" scenarios="1"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11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9.125" defaultRowHeight="13.5"/>
  <cols>
    <col min="1" max="1" width="6.625" style="59" customWidth="1"/>
    <col min="2" max="2" width="7.625" style="59" customWidth="1"/>
    <col min="3" max="3" width="18.375" style="59" customWidth="1"/>
    <col min="4" max="4" width="15.50390625" style="59" customWidth="1"/>
    <col min="5" max="5" width="4.375" style="59" customWidth="1"/>
    <col min="6" max="6" width="5.00390625" style="59" customWidth="1"/>
    <col min="7" max="7" width="32.625" style="59" customWidth="1"/>
    <col min="8" max="8" width="15.625" style="68" customWidth="1"/>
    <col min="9" max="9" width="32.625" style="59" customWidth="1"/>
    <col min="10" max="10" width="15.625" style="69" customWidth="1"/>
    <col min="11" max="11" width="7.125" style="59" hidden="1" customWidth="1"/>
    <col min="12" max="12" width="7.125" style="69" hidden="1" customWidth="1"/>
    <col min="13" max="13" width="7.125" style="59" hidden="1" customWidth="1"/>
    <col min="14" max="14" width="7.125" style="69" hidden="1" customWidth="1"/>
    <col min="15" max="15" width="7.125" style="59" hidden="1" customWidth="1"/>
    <col min="16" max="16" width="7.125" style="69" hidden="1" customWidth="1"/>
    <col min="17" max="22" width="7.125" style="59" hidden="1" customWidth="1"/>
    <col min="23" max="25" width="10.125" style="59" customWidth="1"/>
    <col min="26" max="26" width="7.125" style="59" customWidth="1"/>
    <col min="27" max="30" width="3.375" style="59" customWidth="1"/>
    <col min="31" max="32" width="23.875" style="59" hidden="1" customWidth="1"/>
    <col min="33" max="16384" width="9.125" style="59" customWidth="1"/>
  </cols>
  <sheetData>
    <row r="1" spans="2:16" ht="23.25" customHeight="1"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165"/>
      <c r="M1" s="165"/>
      <c r="N1" s="165"/>
      <c r="O1" s="61"/>
      <c r="P1" s="61"/>
    </row>
    <row r="2" spans="2:17" ht="32.25" customHeight="1" thickBot="1">
      <c r="B2" s="62" t="s">
        <v>1174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5"/>
      <c r="N2" s="65"/>
      <c r="O2" s="65"/>
      <c r="P2" s="65"/>
      <c r="Q2" s="66"/>
    </row>
    <row r="3" spans="4:17" ht="23.25" customHeight="1" thickBot="1" thickTop="1">
      <c r="D3" s="67"/>
      <c r="F3" s="67"/>
      <c r="G3" s="138"/>
      <c r="H3" s="139" t="s">
        <v>864</v>
      </c>
      <c r="I3" s="140" t="s">
        <v>196</v>
      </c>
      <c r="K3" s="98" t="s">
        <v>201</v>
      </c>
      <c r="L3" s="99" t="s">
        <v>202</v>
      </c>
      <c r="M3" s="70"/>
      <c r="N3" s="65"/>
      <c r="O3" s="70"/>
      <c r="P3" s="65"/>
      <c r="Q3" s="66"/>
    </row>
    <row r="4" spans="2:26" ht="23.25" customHeight="1" thickBot="1" thickTop="1">
      <c r="B4" s="108"/>
      <c r="C4" s="109"/>
      <c r="E4" s="71"/>
      <c r="G4" s="166" t="s">
        <v>380</v>
      </c>
      <c r="H4" s="141"/>
      <c r="I4" s="142"/>
      <c r="J4" s="59"/>
      <c r="K4" s="100">
        <f>SUM(Sheet1!G2:G14,Sheet1!G16:G26,Sheet1!G28:G35)</f>
        <v>0</v>
      </c>
      <c r="L4" s="101">
        <f>COUNT(リレーチーム!C7:C61)</f>
        <v>0</v>
      </c>
      <c r="M4" s="70"/>
      <c r="N4" s="65"/>
      <c r="O4" s="70"/>
      <c r="P4" s="65"/>
      <c r="Q4" s="66"/>
      <c r="W4" s="164" t="s">
        <v>852</v>
      </c>
      <c r="X4" s="164"/>
      <c r="Y4" s="164"/>
      <c r="Z4" s="134">
        <f>SUM(Sheet1!G2:G35)</f>
        <v>0</v>
      </c>
    </row>
    <row r="5" spans="2:26" ht="23.25" customHeight="1" thickBot="1" thickTop="1">
      <c r="B5" s="8" t="s">
        <v>38</v>
      </c>
      <c r="C5" s="147"/>
      <c r="G5" s="167"/>
      <c r="H5" s="143"/>
      <c r="I5" s="144"/>
      <c r="J5" s="59"/>
      <c r="K5" s="98" t="s">
        <v>730</v>
      </c>
      <c r="L5" s="64"/>
      <c r="M5" s="70"/>
      <c r="N5" s="65"/>
      <c r="O5" s="70"/>
      <c r="P5" s="65"/>
      <c r="Q5" s="66"/>
      <c r="W5" s="164" t="s">
        <v>853</v>
      </c>
      <c r="X5" s="164"/>
      <c r="Y5" s="164"/>
      <c r="Z5" s="134">
        <f>COUNTA(リレーチーム!$C$7:$C$61)</f>
        <v>0</v>
      </c>
    </row>
    <row r="6" spans="2:17" ht="23.25" customHeight="1" thickBot="1" thickTop="1">
      <c r="B6" s="8" t="s">
        <v>37</v>
      </c>
      <c r="C6" s="147"/>
      <c r="G6" s="168"/>
      <c r="H6" s="145"/>
      <c r="I6" s="146"/>
      <c r="J6" s="59"/>
      <c r="K6" s="100">
        <f>SUM(Sheet1!G27,Sheet1!G15)</f>
        <v>0</v>
      </c>
      <c r="L6" s="64"/>
      <c r="M6" s="70"/>
      <c r="N6" s="65"/>
      <c r="O6" s="70"/>
      <c r="P6" s="65"/>
      <c r="Q6" s="66"/>
    </row>
    <row r="7" spans="2:17" ht="23.25" customHeight="1" thickBot="1">
      <c r="B7" s="8" t="s">
        <v>40</v>
      </c>
      <c r="C7" s="147"/>
      <c r="G7" s="10"/>
      <c r="H7" s="9"/>
      <c r="J7" s="59"/>
      <c r="L7" s="64"/>
      <c r="M7" s="70"/>
      <c r="N7" s="65"/>
      <c r="O7" s="70"/>
      <c r="P7" s="65"/>
      <c r="Q7" s="66"/>
    </row>
    <row r="8" spans="2:17" ht="16.5" customHeight="1">
      <c r="B8" s="30"/>
      <c r="C8" s="9"/>
      <c r="G8" s="10"/>
      <c r="H8" s="9"/>
      <c r="J8" s="59"/>
      <c r="L8" s="64"/>
      <c r="M8" s="70"/>
      <c r="N8" s="65"/>
      <c r="O8" s="70"/>
      <c r="P8" s="65"/>
      <c r="Q8" s="66"/>
    </row>
    <row r="9" spans="2:18" ht="12.75" customHeight="1" thickBot="1">
      <c r="B9" s="169" t="s">
        <v>3</v>
      </c>
      <c r="C9" s="170"/>
      <c r="D9" s="170"/>
      <c r="E9" s="170"/>
      <c r="F9" s="171"/>
      <c r="G9" s="169" t="s">
        <v>4</v>
      </c>
      <c r="H9" s="171"/>
      <c r="I9" s="169" t="s">
        <v>5</v>
      </c>
      <c r="J9" s="171"/>
      <c r="K9" s="169" t="s">
        <v>49</v>
      </c>
      <c r="L9" s="171"/>
      <c r="M9" s="169" t="s">
        <v>50</v>
      </c>
      <c r="N9" s="171"/>
      <c r="O9" s="169" t="s">
        <v>106</v>
      </c>
      <c r="P9" s="171"/>
      <c r="Q9" s="59">
        <v>1</v>
      </c>
      <c r="R9" s="59">
        <v>1</v>
      </c>
    </row>
    <row r="10" spans="2:32" ht="14.25" thickBot="1">
      <c r="B10" s="72" t="s">
        <v>39</v>
      </c>
      <c r="C10" s="73" t="s">
        <v>859</v>
      </c>
      <c r="D10" s="74" t="s">
        <v>41</v>
      </c>
      <c r="E10" s="75" t="s">
        <v>8</v>
      </c>
      <c r="F10" s="74" t="s">
        <v>7</v>
      </c>
      <c r="G10" s="137" t="s">
        <v>860</v>
      </c>
      <c r="H10" s="76" t="s">
        <v>9</v>
      </c>
      <c r="I10" s="137" t="s">
        <v>861</v>
      </c>
      <c r="J10" s="75" t="s">
        <v>23</v>
      </c>
      <c r="K10" s="72" t="s">
        <v>11</v>
      </c>
      <c r="L10" s="75" t="s">
        <v>23</v>
      </c>
      <c r="M10" s="72" t="s">
        <v>11</v>
      </c>
      <c r="N10" s="75" t="s">
        <v>23</v>
      </c>
      <c r="O10" s="72" t="s">
        <v>11</v>
      </c>
      <c r="P10" s="75" t="s">
        <v>23</v>
      </c>
      <c r="Q10" s="59">
        <v>2</v>
      </c>
      <c r="R10" s="59">
        <v>2</v>
      </c>
      <c r="V10" s="59" t="s">
        <v>777</v>
      </c>
      <c r="AE10" s="120">
        <v>1</v>
      </c>
      <c r="AF10" s="120">
        <v>2</v>
      </c>
    </row>
    <row r="11" spans="1:32" ht="16.5" customHeight="1">
      <c r="A11" s="59">
        <v>1</v>
      </c>
      <c r="B11" s="148"/>
      <c r="C11" s="149"/>
      <c r="D11" s="150"/>
      <c r="E11" s="151"/>
      <c r="F11" s="79"/>
      <c r="G11" s="152"/>
      <c r="H11" s="153"/>
      <c r="I11" s="152"/>
      <c r="J11" s="91"/>
      <c r="K11" s="39"/>
      <c r="L11" s="91"/>
      <c r="M11" s="39"/>
      <c r="N11" s="91"/>
      <c r="O11" s="39"/>
      <c r="P11" s="91"/>
      <c r="Q11" s="68"/>
      <c r="R11" s="59">
        <v>3</v>
      </c>
      <c r="V11" s="59">
        <v>1</v>
      </c>
      <c r="AE11" s="121" t="s">
        <v>789</v>
      </c>
      <c r="AF11" s="121" t="s">
        <v>800</v>
      </c>
    </row>
    <row r="12" spans="1:32" ht="16.5" customHeight="1">
      <c r="A12" s="59">
        <v>2</v>
      </c>
      <c r="B12" s="148"/>
      <c r="C12" s="149"/>
      <c r="D12" s="150"/>
      <c r="E12" s="151"/>
      <c r="F12" s="79"/>
      <c r="G12" s="152"/>
      <c r="H12" s="153"/>
      <c r="I12" s="152"/>
      <c r="J12" s="91"/>
      <c r="K12" s="39"/>
      <c r="L12" s="95"/>
      <c r="M12" s="39"/>
      <c r="N12" s="95"/>
      <c r="O12" s="39"/>
      <c r="P12" s="95"/>
      <c r="R12" s="59">
        <v>4</v>
      </c>
      <c r="V12" s="59">
        <v>2</v>
      </c>
      <c r="AE12" s="121" t="s">
        <v>790</v>
      </c>
      <c r="AF12" s="121" t="s">
        <v>801</v>
      </c>
    </row>
    <row r="13" spans="1:32" ht="16.5" customHeight="1">
      <c r="A13" s="59">
        <v>3</v>
      </c>
      <c r="B13" s="148"/>
      <c r="C13" s="149"/>
      <c r="D13" s="150"/>
      <c r="E13" s="151"/>
      <c r="F13" s="79"/>
      <c r="G13" s="152"/>
      <c r="H13" s="153"/>
      <c r="I13" s="152"/>
      <c r="J13" s="91"/>
      <c r="K13" s="39"/>
      <c r="L13" s="95"/>
      <c r="M13" s="39"/>
      <c r="N13" s="95"/>
      <c r="O13" s="39"/>
      <c r="P13" s="95"/>
      <c r="R13" s="59">
        <v>0</v>
      </c>
      <c r="AE13" s="121" t="s">
        <v>792</v>
      </c>
      <c r="AF13" s="121" t="s">
        <v>803</v>
      </c>
    </row>
    <row r="14" spans="1:32" ht="16.5" customHeight="1">
      <c r="A14" s="59">
        <v>4</v>
      </c>
      <c r="B14" s="148"/>
      <c r="C14" s="149"/>
      <c r="D14" s="150"/>
      <c r="E14" s="151"/>
      <c r="F14" s="79"/>
      <c r="G14" s="152"/>
      <c r="H14" s="153"/>
      <c r="I14" s="152"/>
      <c r="J14" s="91"/>
      <c r="K14" s="39"/>
      <c r="L14" s="95"/>
      <c r="M14" s="39"/>
      <c r="N14" s="95"/>
      <c r="O14" s="39"/>
      <c r="P14" s="95"/>
      <c r="AE14" s="121" t="s">
        <v>780</v>
      </c>
      <c r="AF14" s="121" t="s">
        <v>793</v>
      </c>
    </row>
    <row r="15" spans="1:32" ht="16.5" customHeight="1">
      <c r="A15" s="59">
        <v>5</v>
      </c>
      <c r="B15" s="148"/>
      <c r="C15" s="154"/>
      <c r="D15" s="150"/>
      <c r="E15" s="151"/>
      <c r="F15" s="79"/>
      <c r="G15" s="152"/>
      <c r="H15" s="153"/>
      <c r="I15" s="152"/>
      <c r="J15" s="91"/>
      <c r="K15" s="39"/>
      <c r="L15" s="95"/>
      <c r="M15" s="39"/>
      <c r="N15" s="95"/>
      <c r="O15" s="39"/>
      <c r="P15" s="95"/>
      <c r="AE15" s="121" t="s">
        <v>781</v>
      </c>
      <c r="AF15" s="121" t="s">
        <v>794</v>
      </c>
    </row>
    <row r="16" spans="1:32" ht="16.5" customHeight="1">
      <c r="A16" s="59">
        <v>6</v>
      </c>
      <c r="B16" s="148"/>
      <c r="C16" s="154"/>
      <c r="D16" s="150"/>
      <c r="E16" s="151"/>
      <c r="F16" s="79"/>
      <c r="G16" s="152"/>
      <c r="H16" s="153"/>
      <c r="I16" s="152"/>
      <c r="J16" s="91"/>
      <c r="K16" s="39"/>
      <c r="L16" s="95"/>
      <c r="M16" s="39"/>
      <c r="N16" s="95"/>
      <c r="O16" s="39"/>
      <c r="P16" s="95"/>
      <c r="AE16" s="121" t="s">
        <v>782</v>
      </c>
      <c r="AF16" s="121" t="s">
        <v>795</v>
      </c>
    </row>
    <row r="17" spans="1:32" ht="16.5" customHeight="1">
      <c r="A17" s="59">
        <v>7</v>
      </c>
      <c r="B17" s="148"/>
      <c r="C17" s="155"/>
      <c r="D17" s="150"/>
      <c r="E17" s="151"/>
      <c r="F17" s="79"/>
      <c r="G17" s="152"/>
      <c r="H17" s="153"/>
      <c r="I17" s="152"/>
      <c r="J17" s="91"/>
      <c r="K17" s="39"/>
      <c r="L17" s="95"/>
      <c r="M17" s="39"/>
      <c r="N17" s="95"/>
      <c r="O17" s="39"/>
      <c r="P17" s="95"/>
      <c r="AE17" s="121" t="s">
        <v>783</v>
      </c>
      <c r="AF17" s="121" t="s">
        <v>1172</v>
      </c>
    </row>
    <row r="18" spans="1:32" ht="16.5" customHeight="1">
      <c r="A18" s="59">
        <v>8</v>
      </c>
      <c r="B18" s="148"/>
      <c r="C18" s="155"/>
      <c r="D18" s="150"/>
      <c r="E18" s="151"/>
      <c r="F18" s="79"/>
      <c r="G18" s="152"/>
      <c r="H18" s="153"/>
      <c r="I18" s="152"/>
      <c r="J18" s="91"/>
      <c r="K18" s="39"/>
      <c r="L18" s="95"/>
      <c r="M18" s="39"/>
      <c r="N18" s="95"/>
      <c r="O18" s="39"/>
      <c r="P18" s="95"/>
      <c r="AE18" s="121" t="s">
        <v>784</v>
      </c>
      <c r="AF18" s="121" t="s">
        <v>797</v>
      </c>
    </row>
    <row r="19" spans="1:32" ht="16.5" customHeight="1">
      <c r="A19" s="59">
        <v>9</v>
      </c>
      <c r="B19" s="148"/>
      <c r="C19" s="155"/>
      <c r="D19" s="150"/>
      <c r="E19" s="151"/>
      <c r="F19" s="79"/>
      <c r="G19" s="152"/>
      <c r="H19" s="153"/>
      <c r="I19" s="152"/>
      <c r="J19" s="91"/>
      <c r="K19" s="39"/>
      <c r="L19" s="95"/>
      <c r="M19" s="39"/>
      <c r="N19" s="95"/>
      <c r="O19" s="39"/>
      <c r="P19" s="95"/>
      <c r="AE19" s="121" t="s">
        <v>786</v>
      </c>
      <c r="AF19" s="121" t="s">
        <v>798</v>
      </c>
    </row>
    <row r="20" spans="1:32" ht="16.5" customHeight="1">
      <c r="A20" s="59">
        <v>10</v>
      </c>
      <c r="B20" s="148"/>
      <c r="C20" s="155"/>
      <c r="D20" s="150"/>
      <c r="E20" s="151"/>
      <c r="F20" s="79"/>
      <c r="G20" s="152"/>
      <c r="H20" s="153"/>
      <c r="I20" s="152"/>
      <c r="J20" s="156"/>
      <c r="K20" s="39"/>
      <c r="L20" s="95"/>
      <c r="M20" s="39"/>
      <c r="N20" s="95"/>
      <c r="O20" s="39"/>
      <c r="P20" s="95"/>
      <c r="AE20" s="121" t="s">
        <v>787</v>
      </c>
      <c r="AF20" s="121" t="s">
        <v>799</v>
      </c>
    </row>
    <row r="21" spans="1:32" ht="16.5" customHeight="1">
      <c r="A21" s="59">
        <v>11</v>
      </c>
      <c r="B21" s="148"/>
      <c r="C21" s="155"/>
      <c r="D21" s="150"/>
      <c r="E21" s="151"/>
      <c r="F21" s="79"/>
      <c r="G21" s="152"/>
      <c r="H21" s="153"/>
      <c r="I21" s="157"/>
      <c r="J21" s="91"/>
      <c r="K21" s="39"/>
      <c r="L21" s="95"/>
      <c r="M21" s="39"/>
      <c r="N21" s="95"/>
      <c r="O21" s="40"/>
      <c r="P21" s="95"/>
      <c r="AE21" s="121" t="s">
        <v>788</v>
      </c>
      <c r="AF21" s="121" t="s">
        <v>858</v>
      </c>
    </row>
    <row r="22" spans="1:32" ht="16.5" customHeight="1">
      <c r="A22" s="59">
        <v>12</v>
      </c>
      <c r="B22" s="148"/>
      <c r="C22" s="155"/>
      <c r="D22" s="150"/>
      <c r="E22" s="151"/>
      <c r="F22" s="79"/>
      <c r="G22" s="152"/>
      <c r="H22" s="153"/>
      <c r="I22" s="157"/>
      <c r="J22" s="91"/>
      <c r="K22" s="39"/>
      <c r="L22" s="95"/>
      <c r="M22" s="39"/>
      <c r="N22" s="95"/>
      <c r="O22" s="40"/>
      <c r="P22" s="95"/>
      <c r="AE22" s="121" t="s">
        <v>854</v>
      </c>
      <c r="AF22" s="121" t="s">
        <v>812</v>
      </c>
    </row>
    <row r="23" spans="1:32" ht="16.5" customHeight="1">
      <c r="A23" s="59">
        <v>13</v>
      </c>
      <c r="B23" s="148"/>
      <c r="C23" s="158"/>
      <c r="D23" s="150"/>
      <c r="E23" s="151"/>
      <c r="F23" s="79"/>
      <c r="G23" s="152"/>
      <c r="H23" s="159"/>
      <c r="I23" s="157"/>
      <c r="J23" s="91"/>
      <c r="K23" s="39"/>
      <c r="L23" s="96"/>
      <c r="M23" s="39"/>
      <c r="N23" s="96"/>
      <c r="O23" s="40"/>
      <c r="P23" s="96"/>
      <c r="AE23" s="121" t="s">
        <v>804</v>
      </c>
      <c r="AF23" s="121" t="s">
        <v>813</v>
      </c>
    </row>
    <row r="24" spans="1:32" ht="16.5" customHeight="1">
      <c r="A24" s="59">
        <v>14</v>
      </c>
      <c r="B24" s="148"/>
      <c r="C24" s="158"/>
      <c r="D24" s="150"/>
      <c r="E24" s="151"/>
      <c r="F24" s="79"/>
      <c r="G24" s="152"/>
      <c r="H24" s="159"/>
      <c r="I24" s="157"/>
      <c r="J24" s="91"/>
      <c r="K24" s="39"/>
      <c r="L24" s="95"/>
      <c r="M24" s="40"/>
      <c r="N24" s="95"/>
      <c r="O24" s="40"/>
      <c r="P24" s="95"/>
      <c r="AE24" s="121" t="s">
        <v>805</v>
      </c>
      <c r="AF24" s="121" t="s">
        <v>814</v>
      </c>
    </row>
    <row r="25" spans="1:32" ht="16.5" customHeight="1">
      <c r="A25" s="59">
        <v>15</v>
      </c>
      <c r="B25" s="148"/>
      <c r="C25" s="158"/>
      <c r="D25" s="150"/>
      <c r="E25" s="151"/>
      <c r="F25" s="79"/>
      <c r="G25" s="152"/>
      <c r="H25" s="159"/>
      <c r="I25" s="157"/>
      <c r="J25" s="91"/>
      <c r="K25" s="40"/>
      <c r="L25" s="95"/>
      <c r="M25" s="40"/>
      <c r="N25" s="95"/>
      <c r="O25" s="40"/>
      <c r="P25" s="95"/>
      <c r="AE25" s="121" t="s">
        <v>806</v>
      </c>
      <c r="AF25" s="121" t="s">
        <v>816</v>
      </c>
    </row>
    <row r="26" spans="1:32" ht="16.5" customHeight="1">
      <c r="A26" s="59">
        <v>16</v>
      </c>
      <c r="B26" s="148"/>
      <c r="C26" s="155"/>
      <c r="D26" s="150"/>
      <c r="E26" s="151"/>
      <c r="F26" s="79"/>
      <c r="G26" s="152"/>
      <c r="H26" s="159"/>
      <c r="I26" s="157"/>
      <c r="J26" s="91"/>
      <c r="K26" s="40"/>
      <c r="L26" s="95"/>
      <c r="M26" s="40"/>
      <c r="N26" s="95"/>
      <c r="O26" s="40"/>
      <c r="P26" s="95"/>
      <c r="AE26" s="121" t="s">
        <v>807</v>
      </c>
      <c r="AF26" s="121" t="s">
        <v>817</v>
      </c>
    </row>
    <row r="27" spans="1:32" ht="16.5" customHeight="1" thickBot="1">
      <c r="A27" s="59">
        <v>17</v>
      </c>
      <c r="B27" s="148"/>
      <c r="C27" s="155"/>
      <c r="D27" s="150"/>
      <c r="E27" s="151"/>
      <c r="F27" s="79"/>
      <c r="G27" s="152"/>
      <c r="H27" s="159"/>
      <c r="I27" s="157"/>
      <c r="J27" s="91"/>
      <c r="K27" s="40"/>
      <c r="L27" s="95"/>
      <c r="M27" s="40"/>
      <c r="N27" s="95"/>
      <c r="O27" s="40"/>
      <c r="P27" s="95"/>
      <c r="AE27" s="121" t="s">
        <v>809</v>
      </c>
      <c r="AF27" s="121" t="s">
        <v>818</v>
      </c>
    </row>
    <row r="28" spans="1:32" ht="16.5" customHeight="1">
      <c r="A28" s="59">
        <v>18</v>
      </c>
      <c r="B28" s="32"/>
      <c r="C28" s="37"/>
      <c r="D28" s="34"/>
      <c r="E28" s="124"/>
      <c r="F28" s="38"/>
      <c r="G28" s="39"/>
      <c r="H28" s="94"/>
      <c r="I28" s="40"/>
      <c r="J28" s="95"/>
      <c r="K28" s="40"/>
      <c r="L28" s="95"/>
      <c r="M28" s="40"/>
      <c r="N28" s="95"/>
      <c r="O28" s="40"/>
      <c r="P28" s="95"/>
      <c r="AE28" s="121" t="s">
        <v>810</v>
      </c>
      <c r="AF28" s="125"/>
    </row>
    <row r="29" spans="1:31" ht="16.5" customHeight="1" thickBot="1">
      <c r="A29" s="59">
        <v>19</v>
      </c>
      <c r="B29" s="32"/>
      <c r="C29" s="37"/>
      <c r="D29" s="34"/>
      <c r="E29" s="124"/>
      <c r="F29" s="38"/>
      <c r="G29" s="39"/>
      <c r="H29" s="94"/>
      <c r="I29" s="40"/>
      <c r="J29" s="95"/>
      <c r="K29" s="40"/>
      <c r="L29" s="95"/>
      <c r="M29" s="40"/>
      <c r="N29" s="95"/>
      <c r="O29" s="40"/>
      <c r="P29" s="95"/>
      <c r="AE29" s="122" t="s">
        <v>811</v>
      </c>
    </row>
    <row r="30" spans="1:16" ht="16.5" customHeight="1">
      <c r="A30" s="59">
        <v>20</v>
      </c>
      <c r="B30" s="32"/>
      <c r="C30" s="37"/>
      <c r="D30" s="34"/>
      <c r="E30" s="124"/>
      <c r="F30" s="38"/>
      <c r="G30" s="39"/>
      <c r="H30" s="94"/>
      <c r="I30" s="40"/>
      <c r="J30" s="95"/>
      <c r="K30" s="40"/>
      <c r="L30" s="95"/>
      <c r="M30" s="40"/>
      <c r="N30" s="95"/>
      <c r="O30" s="40"/>
      <c r="P30" s="95"/>
    </row>
    <row r="31" spans="1:16" ht="16.5" customHeight="1">
      <c r="A31" s="59">
        <v>21</v>
      </c>
      <c r="B31" s="32"/>
      <c r="C31" s="37"/>
      <c r="D31" s="34"/>
      <c r="E31" s="124"/>
      <c r="F31" s="38"/>
      <c r="G31" s="39"/>
      <c r="H31" s="94"/>
      <c r="I31" s="40"/>
      <c r="J31" s="95"/>
      <c r="K31" s="40"/>
      <c r="L31" s="95"/>
      <c r="M31" s="40"/>
      <c r="N31" s="95"/>
      <c r="O31" s="40"/>
      <c r="P31" s="95"/>
    </row>
    <row r="32" spans="1:16" ht="16.5" customHeight="1">
      <c r="A32" s="59">
        <v>22</v>
      </c>
      <c r="B32" s="32"/>
      <c r="C32" s="37"/>
      <c r="D32" s="34"/>
      <c r="E32" s="124"/>
      <c r="F32" s="38"/>
      <c r="G32" s="39"/>
      <c r="H32" s="94"/>
      <c r="I32" s="40"/>
      <c r="J32" s="95"/>
      <c r="K32" s="40"/>
      <c r="L32" s="95"/>
      <c r="M32" s="40"/>
      <c r="N32" s="95"/>
      <c r="O32" s="40"/>
      <c r="P32" s="95"/>
    </row>
    <row r="33" spans="1:16" ht="16.5" customHeight="1">
      <c r="A33" s="59">
        <v>23</v>
      </c>
      <c r="B33" s="32"/>
      <c r="C33" s="37"/>
      <c r="D33" s="34"/>
      <c r="E33" s="124"/>
      <c r="F33" s="38"/>
      <c r="G33" s="39"/>
      <c r="H33" s="94"/>
      <c r="I33" s="40"/>
      <c r="J33" s="95"/>
      <c r="K33" s="40"/>
      <c r="L33" s="95"/>
      <c r="M33" s="40"/>
      <c r="N33" s="95"/>
      <c r="O33" s="40"/>
      <c r="P33" s="95"/>
    </row>
    <row r="34" spans="1:16" ht="16.5" customHeight="1">
      <c r="A34" s="59">
        <v>24</v>
      </c>
      <c r="B34" s="32"/>
      <c r="C34" s="37"/>
      <c r="D34" s="34"/>
      <c r="E34" s="124"/>
      <c r="F34" s="38"/>
      <c r="G34" s="39"/>
      <c r="H34" s="94"/>
      <c r="I34" s="40"/>
      <c r="J34" s="95"/>
      <c r="K34" s="40"/>
      <c r="L34" s="95"/>
      <c r="M34" s="40"/>
      <c r="N34" s="95"/>
      <c r="O34" s="40"/>
      <c r="P34" s="95"/>
    </row>
    <row r="35" spans="1:16" ht="16.5" customHeight="1">
      <c r="A35" s="59">
        <v>25</v>
      </c>
      <c r="B35" s="32"/>
      <c r="C35" s="37"/>
      <c r="D35" s="34"/>
      <c r="E35" s="124"/>
      <c r="F35" s="38"/>
      <c r="G35" s="39"/>
      <c r="H35" s="94"/>
      <c r="I35" s="40"/>
      <c r="J35" s="95"/>
      <c r="K35" s="40"/>
      <c r="L35" s="95"/>
      <c r="M35" s="40"/>
      <c r="N35" s="95"/>
      <c r="O35" s="40"/>
      <c r="P35" s="95"/>
    </row>
    <row r="36" spans="1:16" ht="16.5" customHeight="1">
      <c r="A36" s="59">
        <v>26</v>
      </c>
      <c r="B36" s="32"/>
      <c r="C36" s="37"/>
      <c r="D36" s="34"/>
      <c r="E36" s="124"/>
      <c r="F36" s="38"/>
      <c r="G36" s="39"/>
      <c r="H36" s="94"/>
      <c r="I36" s="40"/>
      <c r="J36" s="95"/>
      <c r="K36" s="40"/>
      <c r="L36" s="95"/>
      <c r="M36" s="40"/>
      <c r="N36" s="95"/>
      <c r="O36" s="40"/>
      <c r="P36" s="95"/>
    </row>
    <row r="37" spans="1:16" ht="16.5" customHeight="1">
      <c r="A37" s="59">
        <v>27</v>
      </c>
      <c r="B37" s="32"/>
      <c r="C37" s="37"/>
      <c r="D37" s="34"/>
      <c r="E37" s="124"/>
      <c r="F37" s="38"/>
      <c r="G37" s="39"/>
      <c r="H37" s="94"/>
      <c r="I37" s="40"/>
      <c r="J37" s="95"/>
      <c r="K37" s="40"/>
      <c r="L37" s="95"/>
      <c r="M37" s="40"/>
      <c r="N37" s="95"/>
      <c r="O37" s="40"/>
      <c r="P37" s="95"/>
    </row>
    <row r="38" spans="1:16" ht="16.5" customHeight="1">
      <c r="A38" s="59">
        <v>28</v>
      </c>
      <c r="B38" s="32"/>
      <c r="C38" s="37"/>
      <c r="D38" s="34"/>
      <c r="E38" s="124"/>
      <c r="F38" s="38"/>
      <c r="G38" s="39"/>
      <c r="H38" s="94"/>
      <c r="I38" s="40"/>
      <c r="J38" s="95"/>
      <c r="K38" s="40"/>
      <c r="L38" s="95"/>
      <c r="M38" s="40"/>
      <c r="N38" s="95"/>
      <c r="O38" s="40"/>
      <c r="P38" s="95"/>
    </row>
    <row r="39" spans="1:16" ht="16.5" customHeight="1">
      <c r="A39" s="59">
        <v>29</v>
      </c>
      <c r="B39" s="32"/>
      <c r="C39" s="37"/>
      <c r="D39" s="34"/>
      <c r="E39" s="124"/>
      <c r="F39" s="38"/>
      <c r="G39" s="39"/>
      <c r="H39" s="94"/>
      <c r="I39" s="40"/>
      <c r="J39" s="95"/>
      <c r="K39" s="40"/>
      <c r="L39" s="95"/>
      <c r="M39" s="40"/>
      <c r="N39" s="95"/>
      <c r="O39" s="40"/>
      <c r="P39" s="95"/>
    </row>
    <row r="40" spans="1:16" ht="16.5" customHeight="1">
      <c r="A40" s="59">
        <v>30</v>
      </c>
      <c r="B40" s="32"/>
      <c r="C40" s="37"/>
      <c r="D40" s="34"/>
      <c r="E40" s="124"/>
      <c r="F40" s="38"/>
      <c r="G40" s="39"/>
      <c r="H40" s="94"/>
      <c r="I40" s="40"/>
      <c r="J40" s="95"/>
      <c r="K40" s="40"/>
      <c r="L40" s="95"/>
      <c r="M40" s="40"/>
      <c r="N40" s="95"/>
      <c r="O40" s="40"/>
      <c r="P40" s="95"/>
    </row>
    <row r="41" spans="1:16" ht="16.5" customHeight="1">
      <c r="A41" s="59">
        <v>31</v>
      </c>
      <c r="B41" s="32"/>
      <c r="C41" s="37"/>
      <c r="D41" s="34"/>
      <c r="E41" s="124"/>
      <c r="F41" s="38"/>
      <c r="G41" s="39"/>
      <c r="H41" s="94"/>
      <c r="I41" s="40"/>
      <c r="J41" s="95"/>
      <c r="K41" s="40"/>
      <c r="L41" s="95"/>
      <c r="M41" s="40"/>
      <c r="N41" s="95"/>
      <c r="O41" s="40"/>
      <c r="P41" s="95"/>
    </row>
    <row r="42" spans="1:16" ht="16.5" customHeight="1">
      <c r="A42" s="59">
        <v>32</v>
      </c>
      <c r="B42" s="32"/>
      <c r="C42" s="37"/>
      <c r="D42" s="34"/>
      <c r="E42" s="124"/>
      <c r="F42" s="38"/>
      <c r="G42" s="39"/>
      <c r="H42" s="94"/>
      <c r="I42" s="40"/>
      <c r="J42" s="95"/>
      <c r="K42" s="40"/>
      <c r="L42" s="95"/>
      <c r="M42" s="40"/>
      <c r="N42" s="95"/>
      <c r="O42" s="40"/>
      <c r="P42" s="95"/>
    </row>
    <row r="43" spans="1:16" ht="16.5" customHeight="1">
      <c r="A43" s="59">
        <v>33</v>
      </c>
      <c r="B43" s="32"/>
      <c r="C43" s="37"/>
      <c r="D43" s="34"/>
      <c r="E43" s="124"/>
      <c r="F43" s="38"/>
      <c r="G43" s="39"/>
      <c r="H43" s="94"/>
      <c r="I43" s="40"/>
      <c r="J43" s="95"/>
      <c r="K43" s="40"/>
      <c r="L43" s="95"/>
      <c r="M43" s="40"/>
      <c r="N43" s="95"/>
      <c r="O43" s="40"/>
      <c r="P43" s="95"/>
    </row>
    <row r="44" spans="1:16" ht="16.5" customHeight="1">
      <c r="A44" s="59">
        <v>34</v>
      </c>
      <c r="B44" s="32"/>
      <c r="C44" s="37"/>
      <c r="D44" s="34"/>
      <c r="E44" s="124"/>
      <c r="F44" s="38"/>
      <c r="G44" s="39"/>
      <c r="H44" s="94"/>
      <c r="I44" s="40"/>
      <c r="J44" s="95"/>
      <c r="K44" s="40"/>
      <c r="L44" s="95"/>
      <c r="M44" s="40"/>
      <c r="N44" s="95"/>
      <c r="O44" s="40"/>
      <c r="P44" s="95"/>
    </row>
    <row r="45" spans="1:16" ht="16.5" customHeight="1">
      <c r="A45" s="59">
        <v>35</v>
      </c>
      <c r="B45" s="32"/>
      <c r="C45" s="37"/>
      <c r="D45" s="34"/>
      <c r="E45" s="124"/>
      <c r="F45" s="38"/>
      <c r="G45" s="39"/>
      <c r="H45" s="94"/>
      <c r="I45" s="40"/>
      <c r="J45" s="95"/>
      <c r="K45" s="40"/>
      <c r="L45" s="95"/>
      <c r="M45" s="40"/>
      <c r="N45" s="95"/>
      <c r="O45" s="40"/>
      <c r="P45" s="95"/>
    </row>
    <row r="46" spans="1:16" ht="16.5" customHeight="1">
      <c r="A46" s="59">
        <v>36</v>
      </c>
      <c r="B46" s="32"/>
      <c r="C46" s="37"/>
      <c r="D46" s="34"/>
      <c r="E46" s="124"/>
      <c r="F46" s="38"/>
      <c r="G46" s="39"/>
      <c r="H46" s="94"/>
      <c r="I46" s="40"/>
      <c r="J46" s="95"/>
      <c r="K46" s="40"/>
      <c r="L46" s="95"/>
      <c r="M46" s="40"/>
      <c r="N46" s="95"/>
      <c r="O46" s="40"/>
      <c r="P46" s="95"/>
    </row>
    <row r="47" spans="1:16" ht="16.5" customHeight="1">
      <c r="A47" s="59">
        <v>37</v>
      </c>
      <c r="B47" s="32"/>
      <c r="C47" s="37"/>
      <c r="D47" s="34"/>
      <c r="E47" s="124"/>
      <c r="F47" s="38"/>
      <c r="G47" s="39"/>
      <c r="H47" s="94"/>
      <c r="I47" s="40"/>
      <c r="J47" s="95"/>
      <c r="K47" s="40"/>
      <c r="L47" s="95"/>
      <c r="M47" s="40"/>
      <c r="N47" s="95"/>
      <c r="O47" s="40"/>
      <c r="P47" s="95"/>
    </row>
    <row r="48" spans="1:16" ht="16.5" customHeight="1">
      <c r="A48" s="59">
        <v>38</v>
      </c>
      <c r="B48" s="32"/>
      <c r="C48" s="37"/>
      <c r="D48" s="34"/>
      <c r="E48" s="124"/>
      <c r="F48" s="38"/>
      <c r="G48" s="39"/>
      <c r="H48" s="94"/>
      <c r="I48" s="40"/>
      <c r="J48" s="95"/>
      <c r="K48" s="40"/>
      <c r="L48" s="95"/>
      <c r="M48" s="40"/>
      <c r="N48" s="95"/>
      <c r="O48" s="40"/>
      <c r="P48" s="95"/>
    </row>
    <row r="49" spans="1:16" ht="16.5" customHeight="1">
      <c r="A49" s="59">
        <v>39</v>
      </c>
      <c r="B49" s="32"/>
      <c r="C49" s="37"/>
      <c r="D49" s="34"/>
      <c r="E49" s="124"/>
      <c r="F49" s="38"/>
      <c r="G49" s="39"/>
      <c r="H49" s="94"/>
      <c r="I49" s="40"/>
      <c r="J49" s="95"/>
      <c r="K49" s="40"/>
      <c r="L49" s="95"/>
      <c r="M49" s="40"/>
      <c r="N49" s="95"/>
      <c r="O49" s="40"/>
      <c r="P49" s="95"/>
    </row>
    <row r="50" spans="1:16" ht="16.5" customHeight="1">
      <c r="A50" s="59">
        <v>40</v>
      </c>
      <c r="B50" s="32"/>
      <c r="C50" s="37"/>
      <c r="D50" s="34"/>
      <c r="E50" s="124"/>
      <c r="F50" s="38"/>
      <c r="G50" s="39"/>
      <c r="H50" s="94"/>
      <c r="I50" s="40"/>
      <c r="J50" s="95"/>
      <c r="K50" s="40"/>
      <c r="L50" s="95"/>
      <c r="M50" s="40"/>
      <c r="N50" s="95"/>
      <c r="O50" s="40"/>
      <c r="P50" s="95"/>
    </row>
    <row r="51" spans="1:16" ht="16.5" customHeight="1">
      <c r="A51" s="59">
        <v>41</v>
      </c>
      <c r="B51" s="32"/>
      <c r="C51" s="37"/>
      <c r="D51" s="34"/>
      <c r="E51" s="124"/>
      <c r="F51" s="38"/>
      <c r="G51" s="39"/>
      <c r="H51" s="94"/>
      <c r="I51" s="40"/>
      <c r="J51" s="95"/>
      <c r="K51" s="40"/>
      <c r="L51" s="95"/>
      <c r="M51" s="40"/>
      <c r="N51" s="95"/>
      <c r="O51" s="40"/>
      <c r="P51" s="95"/>
    </row>
    <row r="52" spans="1:16" ht="16.5" customHeight="1">
      <c r="A52" s="59">
        <v>42</v>
      </c>
      <c r="B52" s="32"/>
      <c r="C52" s="37"/>
      <c r="D52" s="34"/>
      <c r="E52" s="124"/>
      <c r="F52" s="38"/>
      <c r="G52" s="39"/>
      <c r="H52" s="94"/>
      <c r="I52" s="40"/>
      <c r="J52" s="95"/>
      <c r="K52" s="40"/>
      <c r="L52" s="95"/>
      <c r="M52" s="40"/>
      <c r="N52" s="95"/>
      <c r="O52" s="40"/>
      <c r="P52" s="95"/>
    </row>
    <row r="53" spans="1:16" ht="16.5" customHeight="1">
      <c r="A53" s="59">
        <v>43</v>
      </c>
      <c r="B53" s="32"/>
      <c r="C53" s="37"/>
      <c r="D53" s="34"/>
      <c r="E53" s="124"/>
      <c r="F53" s="38"/>
      <c r="G53" s="39"/>
      <c r="H53" s="94"/>
      <c r="I53" s="40"/>
      <c r="J53" s="95"/>
      <c r="K53" s="40"/>
      <c r="L53" s="95"/>
      <c r="M53" s="40"/>
      <c r="N53" s="95"/>
      <c r="O53" s="40"/>
      <c r="P53" s="95"/>
    </row>
    <row r="54" spans="1:16" ht="16.5" customHeight="1">
      <c r="A54" s="59">
        <v>44</v>
      </c>
      <c r="B54" s="32"/>
      <c r="C54" s="37"/>
      <c r="D54" s="34"/>
      <c r="E54" s="124"/>
      <c r="F54" s="38"/>
      <c r="G54" s="39"/>
      <c r="H54" s="94"/>
      <c r="I54" s="40"/>
      <c r="J54" s="95"/>
      <c r="K54" s="40"/>
      <c r="L54" s="95"/>
      <c r="M54" s="40"/>
      <c r="N54" s="95"/>
      <c r="O54" s="40"/>
      <c r="P54" s="95"/>
    </row>
    <row r="55" spans="1:16" ht="16.5" customHeight="1">
      <c r="A55" s="59">
        <v>45</v>
      </c>
      <c r="B55" s="32"/>
      <c r="C55" s="37"/>
      <c r="D55" s="34"/>
      <c r="E55" s="124"/>
      <c r="F55" s="38"/>
      <c r="G55" s="39"/>
      <c r="H55" s="94"/>
      <c r="I55" s="40"/>
      <c r="J55" s="95"/>
      <c r="K55" s="40"/>
      <c r="L55" s="95"/>
      <c r="M55" s="40"/>
      <c r="N55" s="95"/>
      <c r="O55" s="40"/>
      <c r="P55" s="95"/>
    </row>
    <row r="56" spans="1:16" ht="16.5" customHeight="1">
      <c r="A56" s="59">
        <v>46</v>
      </c>
      <c r="B56" s="32"/>
      <c r="C56" s="37"/>
      <c r="D56" s="34"/>
      <c r="E56" s="124"/>
      <c r="F56" s="38"/>
      <c r="G56" s="39"/>
      <c r="H56" s="94"/>
      <c r="I56" s="40"/>
      <c r="J56" s="95"/>
      <c r="K56" s="40"/>
      <c r="L56" s="95"/>
      <c r="M56" s="40"/>
      <c r="N56" s="95"/>
      <c r="O56" s="40"/>
      <c r="P56" s="95"/>
    </row>
    <row r="57" spans="1:16" ht="16.5" customHeight="1">
      <c r="A57" s="59">
        <v>47</v>
      </c>
      <c r="B57" s="32"/>
      <c r="C57" s="37"/>
      <c r="D57" s="34"/>
      <c r="E57" s="124"/>
      <c r="F57" s="38"/>
      <c r="G57" s="39"/>
      <c r="H57" s="94"/>
      <c r="I57" s="40"/>
      <c r="J57" s="95"/>
      <c r="K57" s="40"/>
      <c r="L57" s="95"/>
      <c r="M57" s="40"/>
      <c r="N57" s="95"/>
      <c r="O57" s="40"/>
      <c r="P57" s="95"/>
    </row>
    <row r="58" spans="1:16" ht="16.5" customHeight="1">
      <c r="A58" s="59">
        <v>48</v>
      </c>
      <c r="B58" s="32"/>
      <c r="C58" s="37"/>
      <c r="D58" s="34"/>
      <c r="E58" s="124"/>
      <c r="F58" s="38"/>
      <c r="G58" s="39"/>
      <c r="H58" s="94"/>
      <c r="I58" s="40"/>
      <c r="J58" s="95"/>
      <c r="K58" s="40"/>
      <c r="L58" s="95"/>
      <c r="M58" s="40"/>
      <c r="N58" s="95"/>
      <c r="O58" s="40"/>
      <c r="P58" s="95"/>
    </row>
    <row r="59" spans="1:16" ht="16.5" customHeight="1">
      <c r="A59" s="59">
        <v>49</v>
      </c>
      <c r="B59" s="32"/>
      <c r="C59" s="37"/>
      <c r="D59" s="34"/>
      <c r="E59" s="124"/>
      <c r="F59" s="38"/>
      <c r="G59" s="39"/>
      <c r="H59" s="94"/>
      <c r="I59" s="40"/>
      <c r="J59" s="95"/>
      <c r="K59" s="40"/>
      <c r="L59" s="95"/>
      <c r="M59" s="40"/>
      <c r="N59" s="95"/>
      <c r="O59" s="40"/>
      <c r="P59" s="95"/>
    </row>
    <row r="60" spans="1:16" ht="16.5" customHeight="1">
      <c r="A60" s="59">
        <v>50</v>
      </c>
      <c r="B60" s="32"/>
      <c r="C60" s="37"/>
      <c r="D60" s="34"/>
      <c r="E60" s="124"/>
      <c r="F60" s="38"/>
      <c r="G60" s="39"/>
      <c r="H60" s="94"/>
      <c r="I60" s="40"/>
      <c r="J60" s="95"/>
      <c r="K60" s="40"/>
      <c r="L60" s="95"/>
      <c r="M60" s="40"/>
      <c r="N60" s="95"/>
      <c r="O60" s="40"/>
      <c r="P60" s="95"/>
    </row>
    <row r="61" spans="1:16" ht="16.5" customHeight="1">
      <c r="A61" s="59">
        <v>51</v>
      </c>
      <c r="B61" s="32"/>
      <c r="C61" s="37"/>
      <c r="D61" s="34"/>
      <c r="E61" s="124"/>
      <c r="F61" s="38"/>
      <c r="G61" s="39"/>
      <c r="H61" s="94"/>
      <c r="I61" s="40"/>
      <c r="J61" s="95"/>
      <c r="K61" s="40"/>
      <c r="L61" s="95"/>
      <c r="M61" s="40"/>
      <c r="N61" s="95"/>
      <c r="O61" s="40"/>
      <c r="P61" s="95"/>
    </row>
    <row r="62" spans="1:16" ht="16.5" customHeight="1">
      <c r="A62" s="59">
        <v>52</v>
      </c>
      <c r="B62" s="32"/>
      <c r="C62" s="37"/>
      <c r="D62" s="34"/>
      <c r="E62" s="124"/>
      <c r="F62" s="38"/>
      <c r="G62" s="39"/>
      <c r="H62" s="94"/>
      <c r="I62" s="40"/>
      <c r="J62" s="95"/>
      <c r="K62" s="40"/>
      <c r="L62" s="95"/>
      <c r="M62" s="40"/>
      <c r="N62" s="95"/>
      <c r="O62" s="40"/>
      <c r="P62" s="95"/>
    </row>
    <row r="63" spans="1:16" ht="16.5" customHeight="1">
      <c r="A63" s="59">
        <v>53</v>
      </c>
      <c r="B63" s="32"/>
      <c r="C63" s="37"/>
      <c r="D63" s="34"/>
      <c r="E63" s="124"/>
      <c r="F63" s="38"/>
      <c r="G63" s="39"/>
      <c r="H63" s="94"/>
      <c r="I63" s="40"/>
      <c r="J63" s="95"/>
      <c r="K63" s="40"/>
      <c r="L63" s="95"/>
      <c r="M63" s="40"/>
      <c r="N63" s="95"/>
      <c r="O63" s="40"/>
      <c r="P63" s="95"/>
    </row>
    <row r="64" spans="1:16" ht="16.5" customHeight="1">
      <c r="A64" s="59">
        <v>54</v>
      </c>
      <c r="B64" s="32"/>
      <c r="C64" s="37"/>
      <c r="D64" s="34"/>
      <c r="E64" s="124"/>
      <c r="F64" s="38"/>
      <c r="G64" s="39"/>
      <c r="H64" s="94"/>
      <c r="I64" s="40"/>
      <c r="J64" s="95"/>
      <c r="K64" s="40"/>
      <c r="L64" s="95"/>
      <c r="M64" s="40"/>
      <c r="N64" s="95"/>
      <c r="O64" s="40"/>
      <c r="P64" s="95"/>
    </row>
    <row r="65" spans="1:16" ht="16.5" customHeight="1">
      <c r="A65" s="59">
        <v>55</v>
      </c>
      <c r="B65" s="32"/>
      <c r="C65" s="37"/>
      <c r="D65" s="34"/>
      <c r="E65" s="124"/>
      <c r="F65" s="38"/>
      <c r="G65" s="39"/>
      <c r="H65" s="94"/>
      <c r="I65" s="40"/>
      <c r="J65" s="95"/>
      <c r="K65" s="40"/>
      <c r="L65" s="95"/>
      <c r="M65" s="40"/>
      <c r="N65" s="95"/>
      <c r="O65" s="40"/>
      <c r="P65" s="95"/>
    </row>
    <row r="66" spans="1:16" ht="16.5" customHeight="1">
      <c r="A66" s="59">
        <v>56</v>
      </c>
      <c r="B66" s="32"/>
      <c r="C66" s="33"/>
      <c r="D66" s="34"/>
      <c r="E66" s="124"/>
      <c r="F66" s="38"/>
      <c r="G66" s="39"/>
      <c r="H66" s="91"/>
      <c r="I66" s="40"/>
      <c r="J66" s="96"/>
      <c r="K66" s="40"/>
      <c r="L66" s="95"/>
      <c r="M66" s="40"/>
      <c r="N66" s="95"/>
      <c r="O66" s="40"/>
      <c r="P66" s="95"/>
    </row>
    <row r="67" spans="1:16" ht="15.75" customHeight="1">
      <c r="A67" s="59">
        <v>57</v>
      </c>
      <c r="B67" s="32"/>
      <c r="C67" s="35"/>
      <c r="D67" s="34"/>
      <c r="E67" s="124"/>
      <c r="F67" s="38"/>
      <c r="G67" s="39"/>
      <c r="H67" s="92"/>
      <c r="I67" s="40"/>
      <c r="J67" s="95"/>
      <c r="K67" s="40"/>
      <c r="L67" s="96"/>
      <c r="M67" s="40"/>
      <c r="N67" s="96"/>
      <c r="O67" s="40"/>
      <c r="P67" s="96"/>
    </row>
    <row r="68" spans="1:16" ht="15.75" customHeight="1">
      <c r="A68" s="59">
        <v>58</v>
      </c>
      <c r="B68" s="32"/>
      <c r="C68" s="35"/>
      <c r="D68" s="34"/>
      <c r="E68" s="124"/>
      <c r="F68" s="38"/>
      <c r="G68" s="39"/>
      <c r="H68" s="92"/>
      <c r="I68" s="40"/>
      <c r="J68" s="95"/>
      <c r="K68" s="40"/>
      <c r="L68" s="95"/>
      <c r="M68" s="40"/>
      <c r="N68" s="95"/>
      <c r="O68" s="40"/>
      <c r="P68" s="95"/>
    </row>
    <row r="69" spans="1:16" ht="15.75" customHeight="1">
      <c r="A69" s="59">
        <v>59</v>
      </c>
      <c r="B69" s="32"/>
      <c r="C69" s="35"/>
      <c r="D69" s="34"/>
      <c r="E69" s="124"/>
      <c r="F69" s="38"/>
      <c r="G69" s="39"/>
      <c r="H69" s="92"/>
      <c r="I69" s="40"/>
      <c r="J69" s="95"/>
      <c r="K69" s="40"/>
      <c r="L69" s="95"/>
      <c r="M69" s="40"/>
      <c r="N69" s="95"/>
      <c r="O69" s="40"/>
      <c r="P69" s="95"/>
    </row>
    <row r="70" spans="1:16" ht="15.75" customHeight="1">
      <c r="A70" s="59">
        <v>60</v>
      </c>
      <c r="B70" s="32"/>
      <c r="C70" s="35"/>
      <c r="D70" s="34"/>
      <c r="E70" s="124"/>
      <c r="F70" s="38"/>
      <c r="G70" s="39"/>
      <c r="H70" s="93"/>
      <c r="I70" s="40"/>
      <c r="J70" s="95"/>
      <c r="K70" s="40"/>
      <c r="L70" s="95"/>
      <c r="M70" s="40"/>
      <c r="N70" s="95"/>
      <c r="O70" s="40"/>
      <c r="P70" s="95"/>
    </row>
    <row r="71" spans="1:16" ht="15.75" customHeight="1">
      <c r="A71" s="59">
        <v>61</v>
      </c>
      <c r="B71" s="32"/>
      <c r="C71" s="35"/>
      <c r="D71" s="34"/>
      <c r="E71" s="124"/>
      <c r="F71" s="38"/>
      <c r="G71" s="39"/>
      <c r="H71" s="93"/>
      <c r="I71" s="40"/>
      <c r="J71" s="95"/>
      <c r="K71" s="40"/>
      <c r="L71" s="95"/>
      <c r="M71" s="40"/>
      <c r="N71" s="95"/>
      <c r="O71" s="40"/>
      <c r="P71" s="95"/>
    </row>
    <row r="72" spans="1:16" ht="15.75" customHeight="1">
      <c r="A72" s="59">
        <v>62</v>
      </c>
      <c r="B72" s="32"/>
      <c r="C72" s="35"/>
      <c r="D72" s="34"/>
      <c r="E72" s="124"/>
      <c r="F72" s="38"/>
      <c r="G72" s="39"/>
      <c r="H72" s="93"/>
      <c r="I72" s="40"/>
      <c r="J72" s="95"/>
      <c r="K72" s="40"/>
      <c r="L72" s="95"/>
      <c r="M72" s="40"/>
      <c r="N72" s="95"/>
      <c r="O72" s="40"/>
      <c r="P72" s="95"/>
    </row>
    <row r="73" spans="1:16" ht="15.75" customHeight="1">
      <c r="A73" s="59">
        <v>63</v>
      </c>
      <c r="B73" s="32"/>
      <c r="C73" s="35"/>
      <c r="D73" s="34"/>
      <c r="E73" s="124"/>
      <c r="F73" s="38"/>
      <c r="G73" s="39"/>
      <c r="H73" s="94"/>
      <c r="I73" s="40"/>
      <c r="J73" s="95"/>
      <c r="K73" s="40"/>
      <c r="L73" s="95"/>
      <c r="M73" s="40"/>
      <c r="N73" s="95"/>
      <c r="O73" s="40"/>
      <c r="P73" s="95"/>
    </row>
    <row r="74" spans="1:16" ht="15.75" customHeight="1">
      <c r="A74" s="59">
        <v>64</v>
      </c>
      <c r="B74" s="32"/>
      <c r="C74" s="36"/>
      <c r="D74" s="34"/>
      <c r="E74" s="124"/>
      <c r="F74" s="38"/>
      <c r="G74" s="39"/>
      <c r="H74" s="93"/>
      <c r="I74" s="40"/>
      <c r="J74" s="95"/>
      <c r="K74" s="40"/>
      <c r="L74" s="95"/>
      <c r="M74" s="40"/>
      <c r="N74" s="95"/>
      <c r="O74" s="40"/>
      <c r="P74" s="95"/>
    </row>
    <row r="75" spans="1:16" ht="15.75" customHeight="1">
      <c r="A75" s="59">
        <v>65</v>
      </c>
      <c r="B75" s="32"/>
      <c r="C75" s="36"/>
      <c r="D75" s="34"/>
      <c r="E75" s="124"/>
      <c r="F75" s="38"/>
      <c r="G75" s="39"/>
      <c r="H75" s="93"/>
      <c r="I75" s="40"/>
      <c r="J75" s="95"/>
      <c r="K75" s="40"/>
      <c r="L75" s="95"/>
      <c r="M75" s="40"/>
      <c r="N75" s="95"/>
      <c r="O75" s="40"/>
      <c r="P75" s="95"/>
    </row>
    <row r="76" spans="1:16" ht="15.75" customHeight="1">
      <c r="A76" s="59">
        <v>66</v>
      </c>
      <c r="B76" s="32"/>
      <c r="C76" s="36"/>
      <c r="D76" s="34"/>
      <c r="E76" s="124"/>
      <c r="F76" s="38"/>
      <c r="G76" s="39"/>
      <c r="H76" s="93"/>
      <c r="I76" s="40"/>
      <c r="J76" s="95"/>
      <c r="K76" s="40"/>
      <c r="L76" s="95"/>
      <c r="M76" s="40"/>
      <c r="N76" s="95"/>
      <c r="O76" s="40"/>
      <c r="P76" s="95"/>
    </row>
    <row r="77" spans="1:16" ht="15.75" customHeight="1">
      <c r="A77" s="59">
        <v>67</v>
      </c>
      <c r="B77" s="32"/>
      <c r="C77" s="36"/>
      <c r="D77" s="34"/>
      <c r="E77" s="124"/>
      <c r="F77" s="38"/>
      <c r="G77" s="39"/>
      <c r="H77" s="93"/>
      <c r="I77" s="40"/>
      <c r="J77" s="96"/>
      <c r="K77" s="40"/>
      <c r="L77" s="95"/>
      <c r="M77" s="40"/>
      <c r="N77" s="95"/>
      <c r="O77" s="40"/>
      <c r="P77" s="95"/>
    </row>
    <row r="78" spans="1:16" ht="15.75" customHeight="1">
      <c r="A78" s="59">
        <v>68</v>
      </c>
      <c r="B78" s="32"/>
      <c r="C78" s="36"/>
      <c r="D78" s="34"/>
      <c r="E78" s="124"/>
      <c r="F78" s="38"/>
      <c r="G78" s="39"/>
      <c r="H78" s="93"/>
      <c r="I78" s="40"/>
      <c r="J78" s="95"/>
      <c r="K78" s="40"/>
      <c r="L78" s="96"/>
      <c r="M78" s="40"/>
      <c r="N78" s="96"/>
      <c r="O78" s="40"/>
      <c r="P78" s="96"/>
    </row>
    <row r="79" spans="1:16" ht="15.75" customHeight="1">
      <c r="A79" s="59">
        <v>69</v>
      </c>
      <c r="B79" s="32"/>
      <c r="C79" s="36"/>
      <c r="D79" s="34"/>
      <c r="E79" s="124"/>
      <c r="F79" s="38"/>
      <c r="G79" s="39"/>
      <c r="H79" s="93"/>
      <c r="I79" s="40"/>
      <c r="J79" s="95"/>
      <c r="K79" s="40"/>
      <c r="L79" s="95"/>
      <c r="M79" s="40"/>
      <c r="N79" s="95"/>
      <c r="O79" s="40"/>
      <c r="P79" s="95"/>
    </row>
    <row r="80" spans="1:16" ht="15.75" customHeight="1">
      <c r="A80" s="59">
        <v>70</v>
      </c>
      <c r="B80" s="32"/>
      <c r="C80" s="36"/>
      <c r="D80" s="34"/>
      <c r="E80" s="124"/>
      <c r="F80" s="38"/>
      <c r="G80" s="39"/>
      <c r="H80" s="93"/>
      <c r="I80" s="40"/>
      <c r="J80" s="95"/>
      <c r="K80" s="40"/>
      <c r="L80" s="95"/>
      <c r="M80" s="40"/>
      <c r="N80" s="95"/>
      <c r="O80" s="40"/>
      <c r="P80" s="95"/>
    </row>
    <row r="81" spans="1:16" ht="15.75" customHeight="1">
      <c r="A81" s="59">
        <v>71</v>
      </c>
      <c r="B81" s="32"/>
      <c r="C81" s="36"/>
      <c r="D81" s="34"/>
      <c r="E81" s="124"/>
      <c r="F81" s="38"/>
      <c r="G81" s="39"/>
      <c r="H81" s="93"/>
      <c r="I81" s="40"/>
      <c r="J81" s="95"/>
      <c r="K81" s="40"/>
      <c r="L81" s="95"/>
      <c r="M81" s="40"/>
      <c r="N81" s="95"/>
      <c r="O81" s="40"/>
      <c r="P81" s="95"/>
    </row>
    <row r="82" spans="1:16" ht="15.75" customHeight="1">
      <c r="A82" s="59">
        <v>72</v>
      </c>
      <c r="B82" s="32"/>
      <c r="C82" s="37"/>
      <c r="D82" s="34"/>
      <c r="E82" s="124"/>
      <c r="F82" s="38"/>
      <c r="G82" s="39"/>
      <c r="H82" s="94"/>
      <c r="I82" s="40"/>
      <c r="J82" s="95"/>
      <c r="K82" s="40"/>
      <c r="L82" s="95"/>
      <c r="M82" s="40"/>
      <c r="N82" s="95"/>
      <c r="O82" s="40"/>
      <c r="P82" s="95"/>
    </row>
    <row r="83" spans="1:16" ht="15.75" customHeight="1">
      <c r="A83" s="59">
        <v>73</v>
      </c>
      <c r="B83" s="32"/>
      <c r="C83" s="37"/>
      <c r="D83" s="34"/>
      <c r="E83" s="124"/>
      <c r="F83" s="38"/>
      <c r="G83" s="39"/>
      <c r="H83" s="94"/>
      <c r="I83" s="40"/>
      <c r="J83" s="95"/>
      <c r="K83" s="40"/>
      <c r="L83" s="95"/>
      <c r="M83" s="40"/>
      <c r="N83" s="95"/>
      <c r="O83" s="40"/>
      <c r="P83" s="95"/>
    </row>
    <row r="84" spans="1:16" ht="15.75" customHeight="1">
      <c r="A84" s="59">
        <v>74</v>
      </c>
      <c r="B84" s="32"/>
      <c r="C84" s="37"/>
      <c r="D84" s="34"/>
      <c r="E84" s="124"/>
      <c r="F84" s="38"/>
      <c r="G84" s="39"/>
      <c r="H84" s="94"/>
      <c r="I84" s="40"/>
      <c r="J84" s="95"/>
      <c r="K84" s="40"/>
      <c r="L84" s="95"/>
      <c r="M84" s="40"/>
      <c r="N84" s="95"/>
      <c r="O84" s="40"/>
      <c r="P84" s="95"/>
    </row>
    <row r="85" spans="1:16" ht="15.75" customHeight="1">
      <c r="A85" s="59">
        <v>75</v>
      </c>
      <c r="B85" s="32"/>
      <c r="C85" s="37"/>
      <c r="D85" s="34"/>
      <c r="E85" s="124"/>
      <c r="F85" s="38"/>
      <c r="G85" s="39"/>
      <c r="H85" s="94"/>
      <c r="I85" s="40"/>
      <c r="J85" s="95"/>
      <c r="K85" s="40"/>
      <c r="L85" s="95"/>
      <c r="M85" s="40"/>
      <c r="N85" s="95"/>
      <c r="O85" s="40"/>
      <c r="P85" s="95"/>
    </row>
    <row r="86" spans="1:16" ht="15.75" customHeight="1">
      <c r="A86" s="59">
        <v>76</v>
      </c>
      <c r="B86" s="32"/>
      <c r="C86" s="37"/>
      <c r="D86" s="34"/>
      <c r="E86" s="124"/>
      <c r="F86" s="38"/>
      <c r="G86" s="39"/>
      <c r="H86" s="94"/>
      <c r="I86" s="40"/>
      <c r="J86" s="95"/>
      <c r="K86" s="40"/>
      <c r="L86" s="95"/>
      <c r="M86" s="40"/>
      <c r="N86" s="95"/>
      <c r="O86" s="40"/>
      <c r="P86" s="95"/>
    </row>
    <row r="87" spans="1:16" ht="15.75" customHeight="1">
      <c r="A87" s="59">
        <v>77</v>
      </c>
      <c r="B87" s="32"/>
      <c r="C87" s="37"/>
      <c r="D87" s="34"/>
      <c r="E87" s="124"/>
      <c r="F87" s="38"/>
      <c r="G87" s="39"/>
      <c r="H87" s="94"/>
      <c r="I87" s="40"/>
      <c r="J87" s="95"/>
      <c r="K87" s="40"/>
      <c r="L87" s="95"/>
      <c r="M87" s="40"/>
      <c r="N87" s="95"/>
      <c r="O87" s="40"/>
      <c r="P87" s="95"/>
    </row>
    <row r="88" spans="1:16" ht="15.75" customHeight="1">
      <c r="A88" s="59">
        <v>78</v>
      </c>
      <c r="B88" s="32"/>
      <c r="C88" s="37"/>
      <c r="D88" s="34"/>
      <c r="E88" s="124"/>
      <c r="F88" s="38"/>
      <c r="G88" s="39"/>
      <c r="H88" s="94"/>
      <c r="I88" s="40"/>
      <c r="J88" s="95"/>
      <c r="K88" s="40"/>
      <c r="L88" s="95"/>
      <c r="M88" s="40"/>
      <c r="N88" s="95"/>
      <c r="O88" s="40"/>
      <c r="P88" s="95"/>
    </row>
    <row r="89" spans="1:16" ht="15.75" customHeight="1">
      <c r="A89" s="59">
        <v>79</v>
      </c>
      <c r="B89" s="32"/>
      <c r="C89" s="37"/>
      <c r="D89" s="34"/>
      <c r="E89" s="124"/>
      <c r="F89" s="38"/>
      <c r="G89" s="39"/>
      <c r="H89" s="94"/>
      <c r="I89" s="40"/>
      <c r="J89" s="95"/>
      <c r="K89" s="40"/>
      <c r="L89" s="95"/>
      <c r="M89" s="40"/>
      <c r="N89" s="95"/>
      <c r="O89" s="40"/>
      <c r="P89" s="95"/>
    </row>
    <row r="90" spans="1:16" ht="15.75" customHeight="1">
      <c r="A90" s="59">
        <v>80</v>
      </c>
      <c r="B90" s="32"/>
      <c r="C90" s="37"/>
      <c r="D90" s="34"/>
      <c r="E90" s="124"/>
      <c r="F90" s="38"/>
      <c r="G90" s="39"/>
      <c r="H90" s="94"/>
      <c r="I90" s="40"/>
      <c r="J90" s="95"/>
      <c r="K90" s="40"/>
      <c r="L90" s="95"/>
      <c r="M90" s="40"/>
      <c r="N90" s="95"/>
      <c r="O90" s="40"/>
      <c r="P90" s="95"/>
    </row>
    <row r="91" spans="1:16" ht="15.75" customHeight="1">
      <c r="A91" s="59">
        <v>81</v>
      </c>
      <c r="B91" s="32"/>
      <c r="C91" s="37"/>
      <c r="D91" s="34"/>
      <c r="E91" s="124"/>
      <c r="F91" s="38"/>
      <c r="G91" s="39"/>
      <c r="H91" s="94"/>
      <c r="I91" s="40"/>
      <c r="J91" s="95"/>
      <c r="K91" s="40"/>
      <c r="L91" s="95"/>
      <c r="M91" s="40"/>
      <c r="N91" s="95"/>
      <c r="O91" s="40"/>
      <c r="P91" s="95"/>
    </row>
    <row r="92" spans="1:16" ht="15.75" customHeight="1">
      <c r="A92" s="59">
        <v>82</v>
      </c>
      <c r="B92" s="32"/>
      <c r="C92" s="37"/>
      <c r="D92" s="34"/>
      <c r="E92" s="124"/>
      <c r="F92" s="38"/>
      <c r="G92" s="39"/>
      <c r="H92" s="94"/>
      <c r="I92" s="40"/>
      <c r="J92" s="95"/>
      <c r="K92" s="40"/>
      <c r="L92" s="95"/>
      <c r="M92" s="40"/>
      <c r="N92" s="95"/>
      <c r="O92" s="40"/>
      <c r="P92" s="95"/>
    </row>
    <row r="93" spans="1:16" ht="15.75" customHeight="1">
      <c r="A93" s="59">
        <v>83</v>
      </c>
      <c r="B93" s="32"/>
      <c r="C93" s="37"/>
      <c r="D93" s="34"/>
      <c r="E93" s="124"/>
      <c r="F93" s="38"/>
      <c r="G93" s="39"/>
      <c r="H93" s="94"/>
      <c r="I93" s="40"/>
      <c r="J93" s="95"/>
      <c r="K93" s="40"/>
      <c r="L93" s="95"/>
      <c r="M93" s="40"/>
      <c r="N93" s="95"/>
      <c r="O93" s="40"/>
      <c r="P93" s="95"/>
    </row>
    <row r="94" spans="1:16" ht="15.75" customHeight="1">
      <c r="A94" s="59">
        <v>84</v>
      </c>
      <c r="B94" s="32"/>
      <c r="C94" s="37"/>
      <c r="D94" s="34"/>
      <c r="E94" s="124"/>
      <c r="F94" s="38"/>
      <c r="G94" s="39"/>
      <c r="H94" s="94"/>
      <c r="I94" s="40"/>
      <c r="J94" s="95"/>
      <c r="K94" s="40"/>
      <c r="L94" s="95"/>
      <c r="M94" s="40"/>
      <c r="N94" s="95"/>
      <c r="O94" s="40"/>
      <c r="P94" s="95"/>
    </row>
    <row r="95" spans="1:16" ht="15.75" customHeight="1">
      <c r="A95" s="59">
        <v>85</v>
      </c>
      <c r="B95" s="32"/>
      <c r="C95" s="37"/>
      <c r="D95" s="34"/>
      <c r="E95" s="124"/>
      <c r="F95" s="38"/>
      <c r="G95" s="39"/>
      <c r="H95" s="94"/>
      <c r="I95" s="40"/>
      <c r="J95" s="95"/>
      <c r="K95" s="40"/>
      <c r="L95" s="95"/>
      <c r="M95" s="40"/>
      <c r="N95" s="95"/>
      <c r="O95" s="40"/>
      <c r="P95" s="95"/>
    </row>
    <row r="96" spans="1:16" ht="15.75" customHeight="1">
      <c r="A96" s="59">
        <v>86</v>
      </c>
      <c r="B96" s="32"/>
      <c r="C96" s="37"/>
      <c r="D96" s="34"/>
      <c r="E96" s="124"/>
      <c r="F96" s="38"/>
      <c r="G96" s="39"/>
      <c r="H96" s="94"/>
      <c r="I96" s="40"/>
      <c r="J96" s="95"/>
      <c r="K96" s="40"/>
      <c r="L96" s="95"/>
      <c r="M96" s="40"/>
      <c r="N96" s="95"/>
      <c r="O96" s="40"/>
      <c r="P96" s="95"/>
    </row>
    <row r="97" spans="1:16" ht="15.75" customHeight="1">
      <c r="A97" s="59">
        <v>87</v>
      </c>
      <c r="B97" s="32"/>
      <c r="C97" s="37"/>
      <c r="D97" s="34"/>
      <c r="E97" s="124"/>
      <c r="F97" s="38"/>
      <c r="G97" s="39"/>
      <c r="H97" s="94"/>
      <c r="I97" s="40"/>
      <c r="J97" s="95"/>
      <c r="K97" s="40"/>
      <c r="L97" s="95"/>
      <c r="M97" s="40"/>
      <c r="N97" s="95"/>
      <c r="O97" s="40"/>
      <c r="P97" s="95"/>
    </row>
    <row r="98" spans="1:16" ht="15.75" customHeight="1">
      <c r="A98" s="59">
        <v>88</v>
      </c>
      <c r="B98" s="32"/>
      <c r="C98" s="37"/>
      <c r="D98" s="34"/>
      <c r="E98" s="124"/>
      <c r="F98" s="38"/>
      <c r="G98" s="39"/>
      <c r="H98" s="94"/>
      <c r="I98" s="40"/>
      <c r="J98" s="95"/>
      <c r="K98" s="40"/>
      <c r="L98" s="95"/>
      <c r="M98" s="40"/>
      <c r="N98" s="95"/>
      <c r="O98" s="40"/>
      <c r="P98" s="95"/>
    </row>
    <row r="99" spans="1:16" ht="15.75" customHeight="1">
      <c r="A99" s="59">
        <v>89</v>
      </c>
      <c r="B99" s="32"/>
      <c r="C99" s="37"/>
      <c r="D99" s="34"/>
      <c r="E99" s="124"/>
      <c r="F99" s="38"/>
      <c r="G99" s="39"/>
      <c r="H99" s="94"/>
      <c r="I99" s="40"/>
      <c r="J99" s="95"/>
      <c r="K99" s="40"/>
      <c r="L99" s="95"/>
      <c r="M99" s="40"/>
      <c r="N99" s="95"/>
      <c r="O99" s="40"/>
      <c r="P99" s="95"/>
    </row>
    <row r="100" spans="1:16" ht="15.75" customHeight="1">
      <c r="A100" s="59">
        <v>90</v>
      </c>
      <c r="B100" s="32"/>
      <c r="C100" s="37"/>
      <c r="D100" s="34"/>
      <c r="E100" s="124"/>
      <c r="F100" s="38"/>
      <c r="G100" s="39"/>
      <c r="H100" s="94"/>
      <c r="I100" s="40"/>
      <c r="J100" s="95"/>
      <c r="K100" s="40"/>
      <c r="L100" s="95"/>
      <c r="M100" s="40"/>
      <c r="N100" s="95"/>
      <c r="O100" s="40"/>
      <c r="P100" s="95"/>
    </row>
    <row r="101" spans="1:16" ht="15.75" customHeight="1">
      <c r="A101" s="59">
        <v>91</v>
      </c>
      <c r="B101" s="32"/>
      <c r="C101" s="37"/>
      <c r="D101" s="34"/>
      <c r="E101" s="124"/>
      <c r="F101" s="38"/>
      <c r="G101" s="39"/>
      <c r="H101" s="94"/>
      <c r="I101" s="40"/>
      <c r="J101" s="95"/>
      <c r="K101" s="40"/>
      <c r="L101" s="95"/>
      <c r="M101" s="40"/>
      <c r="N101" s="95"/>
      <c r="O101" s="40"/>
      <c r="P101" s="95"/>
    </row>
    <row r="102" spans="1:16" ht="15.75" customHeight="1">
      <c r="A102" s="59">
        <v>92</v>
      </c>
      <c r="B102" s="32"/>
      <c r="C102" s="37"/>
      <c r="D102" s="34"/>
      <c r="E102" s="124"/>
      <c r="F102" s="38"/>
      <c r="G102" s="39"/>
      <c r="H102" s="94"/>
      <c r="I102" s="40"/>
      <c r="J102" s="95"/>
      <c r="K102" s="40"/>
      <c r="L102" s="95"/>
      <c r="M102" s="40"/>
      <c r="N102" s="95"/>
      <c r="O102" s="40"/>
      <c r="P102" s="95"/>
    </row>
    <row r="103" spans="1:16" ht="15.75" customHeight="1">
      <c r="A103" s="59">
        <v>93</v>
      </c>
      <c r="B103" s="32"/>
      <c r="C103" s="37"/>
      <c r="D103" s="34"/>
      <c r="E103" s="124"/>
      <c r="F103" s="38"/>
      <c r="G103" s="39"/>
      <c r="H103" s="94"/>
      <c r="I103" s="40"/>
      <c r="J103" s="95"/>
      <c r="K103" s="40"/>
      <c r="L103" s="95"/>
      <c r="M103" s="40"/>
      <c r="N103" s="95"/>
      <c r="O103" s="40"/>
      <c r="P103" s="95"/>
    </row>
    <row r="104" spans="1:16" ht="15.75" customHeight="1">
      <c r="A104" s="59">
        <v>94</v>
      </c>
      <c r="B104" s="32"/>
      <c r="C104" s="37"/>
      <c r="D104" s="34"/>
      <c r="E104" s="124"/>
      <c r="F104" s="38"/>
      <c r="G104" s="39"/>
      <c r="H104" s="94"/>
      <c r="I104" s="40"/>
      <c r="J104" s="95"/>
      <c r="K104" s="40"/>
      <c r="L104" s="95"/>
      <c r="M104" s="40"/>
      <c r="N104" s="95"/>
      <c r="O104" s="40"/>
      <c r="P104" s="95"/>
    </row>
    <row r="105" spans="1:16" ht="15.75" customHeight="1">
      <c r="A105" s="59">
        <v>95</v>
      </c>
      <c r="B105" s="32"/>
      <c r="C105" s="37"/>
      <c r="D105" s="34"/>
      <c r="E105" s="124"/>
      <c r="F105" s="38"/>
      <c r="G105" s="39"/>
      <c r="H105" s="94"/>
      <c r="I105" s="40"/>
      <c r="J105" s="95"/>
      <c r="K105" s="40"/>
      <c r="L105" s="95"/>
      <c r="M105" s="40"/>
      <c r="N105" s="95"/>
      <c r="O105" s="40"/>
      <c r="P105" s="95"/>
    </row>
    <row r="106" spans="1:16" ht="15.75" customHeight="1">
      <c r="A106" s="59">
        <v>96</v>
      </c>
      <c r="B106" s="32"/>
      <c r="C106" s="37"/>
      <c r="D106" s="34"/>
      <c r="E106" s="124"/>
      <c r="F106" s="38"/>
      <c r="G106" s="39"/>
      <c r="H106" s="94"/>
      <c r="I106" s="40"/>
      <c r="J106" s="95"/>
      <c r="K106" s="40"/>
      <c r="L106" s="95"/>
      <c r="M106" s="40"/>
      <c r="N106" s="95"/>
      <c r="O106" s="40"/>
      <c r="P106" s="95"/>
    </row>
    <row r="107" spans="1:16" ht="15.75" customHeight="1">
      <c r="A107" s="59">
        <v>97</v>
      </c>
      <c r="B107" s="32"/>
      <c r="C107" s="37"/>
      <c r="D107" s="34"/>
      <c r="E107" s="124"/>
      <c r="F107" s="38"/>
      <c r="G107" s="39"/>
      <c r="H107" s="94"/>
      <c r="I107" s="40"/>
      <c r="J107" s="95"/>
      <c r="K107" s="40"/>
      <c r="L107" s="95"/>
      <c r="M107" s="40"/>
      <c r="N107" s="95"/>
      <c r="O107" s="40"/>
      <c r="P107" s="95"/>
    </row>
    <row r="108" spans="1:16" ht="15.75" customHeight="1">
      <c r="A108" s="59">
        <v>98</v>
      </c>
      <c r="B108" s="32"/>
      <c r="C108" s="37"/>
      <c r="D108" s="34"/>
      <c r="E108" s="124"/>
      <c r="F108" s="38"/>
      <c r="G108" s="39"/>
      <c r="H108" s="94"/>
      <c r="I108" s="40"/>
      <c r="J108" s="95"/>
      <c r="K108" s="40"/>
      <c r="L108" s="95"/>
      <c r="M108" s="40"/>
      <c r="N108" s="95"/>
      <c r="O108" s="40"/>
      <c r="P108" s="95"/>
    </row>
    <row r="109" spans="1:16" ht="15.75" customHeight="1">
      <c r="A109" s="59">
        <v>99</v>
      </c>
      <c r="B109" s="32"/>
      <c r="C109" s="37"/>
      <c r="D109" s="34"/>
      <c r="E109" s="124"/>
      <c r="F109" s="38"/>
      <c r="G109" s="39"/>
      <c r="H109" s="94"/>
      <c r="I109" s="40"/>
      <c r="J109" s="95"/>
      <c r="K109" s="40"/>
      <c r="L109" s="95"/>
      <c r="M109" s="40"/>
      <c r="N109" s="95"/>
      <c r="O109" s="40"/>
      <c r="P109" s="95"/>
    </row>
    <row r="110" spans="1:16" ht="15.75" customHeight="1">
      <c r="A110" s="59">
        <v>100</v>
      </c>
      <c r="B110" s="32"/>
      <c r="C110" s="37"/>
      <c r="D110" s="34"/>
      <c r="E110" s="124"/>
      <c r="F110" s="38"/>
      <c r="G110" s="39"/>
      <c r="H110" s="93"/>
      <c r="I110" s="40"/>
      <c r="J110" s="95"/>
      <c r="K110" s="40"/>
      <c r="L110" s="95"/>
      <c r="M110" s="40"/>
      <c r="N110" s="95"/>
      <c r="O110" s="40"/>
      <c r="P110" s="95"/>
    </row>
    <row r="111" spans="8:16" ht="15.75" customHeight="1">
      <c r="H111" s="59"/>
      <c r="J111" s="59"/>
      <c r="K111" s="40"/>
      <c r="L111" s="95"/>
      <c r="M111" s="40"/>
      <c r="N111" s="95"/>
      <c r="O111" s="40"/>
      <c r="P111" s="95"/>
    </row>
  </sheetData>
  <sheetProtection/>
  <mergeCells count="10">
    <mergeCell ref="W5:Y5"/>
    <mergeCell ref="W4:Y4"/>
    <mergeCell ref="L1:N1"/>
    <mergeCell ref="G4:G6"/>
    <mergeCell ref="B9:F9"/>
    <mergeCell ref="O9:P9"/>
    <mergeCell ref="G9:H9"/>
    <mergeCell ref="I9:J9"/>
    <mergeCell ref="M9:N9"/>
    <mergeCell ref="K9:L9"/>
  </mergeCells>
  <conditionalFormatting sqref="E28:E110">
    <cfRule type="cellIs" priority="3" dxfId="7" operator="equal" stopIfTrue="1">
      <formula>2</formula>
    </cfRule>
    <cfRule type="cellIs" priority="4" dxfId="8" operator="equal" stopIfTrue="1">
      <formula>1</formula>
    </cfRule>
  </conditionalFormatting>
  <conditionalFormatting sqref="E11:E27">
    <cfRule type="cellIs" priority="1" dxfId="7" operator="equal" stopIfTrue="1">
      <formula>2</formula>
    </cfRule>
    <cfRule type="cellIs" priority="2" dxfId="8" operator="equal" stopIfTrue="1">
      <formula>1</formula>
    </cfRule>
  </conditionalFormatting>
  <dataValidations count="7">
    <dataValidation allowBlank="1" showInputMessage="1" showErrorMessage="1" imeMode="halfAlpha" sqref="C4 P11:P111 N11:N111 L11:L111 B11:B110 H11:H110 J11:J110"/>
    <dataValidation allowBlank="1" showInputMessage="1" showErrorMessage="1" imeMode="halfKatakana" sqref="C7 D11:D110"/>
    <dataValidation type="list" allowBlank="1" showInputMessage="1" showErrorMessage="1" sqref="E11:E110">
      <formula1>$Q$9:$Q$10</formula1>
    </dataValidation>
    <dataValidation type="list" allowBlank="1" showInputMessage="1" showErrorMessage="1" imeMode="halfAlpha" sqref="O11:O16 M11:M16 K11:K16 I11:I110">
      <formula1>INDIRECT("_"&amp;$E11)</formula1>
    </dataValidation>
    <dataValidation type="list" allowBlank="1" showInputMessage="1" showErrorMessage="1" imeMode="halfAlpha" sqref="O18:O111 M18:M111 K18:K111">
      <formula1>INDIRECT("_"&amp;$E17)</formula1>
    </dataValidation>
    <dataValidation type="list" allowBlank="1" showInputMessage="1" showErrorMessage="1" imeMode="halfAlpha" sqref="K17 O17 M17">
      <formula1>INDIRECT("_"&amp;競技者一覧!#REF!)</formula1>
    </dataValidation>
    <dataValidation type="list" allowBlank="1" showInputMessage="1" showErrorMessage="1" sqref="G11:G110">
      <formula1>INDIRECT("_"&amp;$E11)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2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61"/>
  <sheetViews>
    <sheetView showGridLines="0" zoomScalePageLayoutView="0" workbookViewId="0" topLeftCell="A1">
      <selection activeCell="J7" sqref="J7"/>
    </sheetView>
  </sheetViews>
  <sheetFormatPr defaultColWidth="13.00390625" defaultRowHeight="13.5"/>
  <cols>
    <col min="1" max="1" width="4.125" style="68" customWidth="1"/>
    <col min="2" max="2" width="11.375" style="68" customWidth="1"/>
    <col min="3" max="3" width="21.00390625" style="68" customWidth="1"/>
    <col min="4" max="4" width="10.625" style="68" customWidth="1"/>
    <col min="5" max="10" width="13.00390625" style="68" customWidth="1"/>
    <col min="11" max="11" width="2.625" style="68" customWidth="1"/>
    <col min="12" max="12" width="21.50390625" style="68" hidden="1" customWidth="1"/>
    <col min="13" max="14" width="0" style="68" hidden="1" customWidth="1"/>
    <col min="15" max="16384" width="13.00390625" style="68" customWidth="1"/>
  </cols>
  <sheetData>
    <row r="2" ht="24">
      <c r="B2" s="80" t="s">
        <v>14</v>
      </c>
    </row>
    <row r="6" spans="2:12" ht="14.25" thickBot="1">
      <c r="B6" s="72" t="s">
        <v>12</v>
      </c>
      <c r="C6" s="72" t="s">
        <v>10</v>
      </c>
      <c r="D6" s="81" t="s">
        <v>13</v>
      </c>
      <c r="E6" s="72" t="s">
        <v>24</v>
      </c>
      <c r="F6" s="72" t="s">
        <v>25</v>
      </c>
      <c r="G6" s="72" t="s">
        <v>26</v>
      </c>
      <c r="H6" s="72" t="s">
        <v>27</v>
      </c>
      <c r="I6" s="72" t="s">
        <v>28</v>
      </c>
      <c r="J6" s="72" t="s">
        <v>29</v>
      </c>
      <c r="L6" s="82" t="s">
        <v>10</v>
      </c>
    </row>
    <row r="7" spans="1:12" ht="14.25" thickTop="1">
      <c r="A7" s="68">
        <v>1</v>
      </c>
      <c r="B7" s="77"/>
      <c r="C7" s="78"/>
      <c r="D7" s="97"/>
      <c r="E7" s="33"/>
      <c r="F7" s="33"/>
      <c r="G7" s="33"/>
      <c r="H7" s="33"/>
      <c r="I7" s="33"/>
      <c r="J7" s="33"/>
      <c r="L7" s="84" t="s">
        <v>791</v>
      </c>
    </row>
    <row r="8" spans="1:13" ht="13.5">
      <c r="A8" s="68">
        <v>2</v>
      </c>
      <c r="B8" s="77"/>
      <c r="C8" s="78"/>
      <c r="D8" s="97"/>
      <c r="E8" s="79"/>
      <c r="F8" s="79"/>
      <c r="G8" s="79"/>
      <c r="H8" s="79"/>
      <c r="I8" s="79"/>
      <c r="J8" s="79"/>
      <c r="L8" s="83" t="s">
        <v>785</v>
      </c>
      <c r="M8" s="68">
        <v>106</v>
      </c>
    </row>
    <row r="9" spans="1:13" ht="13.5">
      <c r="A9" s="68">
        <v>3</v>
      </c>
      <c r="B9" s="77"/>
      <c r="C9" s="78"/>
      <c r="D9" s="97"/>
      <c r="E9" s="79"/>
      <c r="F9" s="79"/>
      <c r="G9" s="79"/>
      <c r="H9" s="79"/>
      <c r="I9" s="79"/>
      <c r="J9" s="79"/>
      <c r="L9" s="83" t="s">
        <v>802</v>
      </c>
      <c r="M9" s="68">
        <v>113</v>
      </c>
    </row>
    <row r="10" spans="1:13" ht="13.5">
      <c r="A10" s="68">
        <v>4</v>
      </c>
      <c r="B10" s="77"/>
      <c r="C10" s="78"/>
      <c r="D10" s="97"/>
      <c r="E10" s="79"/>
      <c r="F10" s="79"/>
      <c r="G10" s="79"/>
      <c r="H10" s="79"/>
      <c r="I10" s="79"/>
      <c r="J10" s="79"/>
      <c r="L10" s="83" t="s">
        <v>796</v>
      </c>
      <c r="M10" s="68">
        <v>204</v>
      </c>
    </row>
    <row r="11" spans="1:13" ht="13.5">
      <c r="A11" s="68">
        <v>5</v>
      </c>
      <c r="B11" s="77"/>
      <c r="C11" s="78"/>
      <c r="D11" s="97"/>
      <c r="E11" s="79"/>
      <c r="F11" s="79"/>
      <c r="G11" s="79"/>
      <c r="H11" s="79"/>
      <c r="I11" s="79"/>
      <c r="J11" s="79"/>
      <c r="L11" s="84" t="s">
        <v>808</v>
      </c>
      <c r="M11" s="68">
        <v>213</v>
      </c>
    </row>
    <row r="12" spans="1:13" ht="13.5">
      <c r="A12" s="68">
        <v>6</v>
      </c>
      <c r="B12" s="77"/>
      <c r="C12" s="78"/>
      <c r="D12" s="97"/>
      <c r="E12" s="79"/>
      <c r="F12" s="79"/>
      <c r="G12" s="79"/>
      <c r="H12" s="79"/>
      <c r="I12" s="79"/>
      <c r="J12" s="79"/>
      <c r="L12" s="83" t="s">
        <v>815</v>
      </c>
      <c r="M12" s="68">
        <v>308</v>
      </c>
    </row>
    <row r="13" spans="1:13" ht="13.5">
      <c r="A13" s="68">
        <v>7</v>
      </c>
      <c r="B13" s="77"/>
      <c r="C13" s="78"/>
      <c r="D13" s="97"/>
      <c r="E13" s="79"/>
      <c r="F13" s="79"/>
      <c r="G13" s="79"/>
      <c r="H13" s="79"/>
      <c r="I13" s="79"/>
      <c r="J13" s="79"/>
      <c r="M13" s="68">
        <v>407</v>
      </c>
    </row>
    <row r="14" spans="1:10" ht="13.5">
      <c r="A14" s="68">
        <v>8</v>
      </c>
      <c r="B14" s="77"/>
      <c r="C14" s="78"/>
      <c r="D14" s="97"/>
      <c r="E14" s="79"/>
      <c r="F14" s="79"/>
      <c r="G14" s="79"/>
      <c r="H14" s="79"/>
      <c r="I14" s="79"/>
      <c r="J14" s="79"/>
    </row>
    <row r="15" spans="1:10" ht="13.5">
      <c r="A15" s="68">
        <v>9</v>
      </c>
      <c r="B15" s="77"/>
      <c r="C15" s="78"/>
      <c r="D15" s="97"/>
      <c r="E15" s="79"/>
      <c r="F15" s="79"/>
      <c r="G15" s="79"/>
      <c r="H15" s="79"/>
      <c r="I15" s="79"/>
      <c r="J15" s="79"/>
    </row>
    <row r="16" spans="1:10" ht="13.5">
      <c r="A16" s="68">
        <v>10</v>
      </c>
      <c r="B16" s="77"/>
      <c r="C16" s="78"/>
      <c r="D16" s="97"/>
      <c r="E16" s="79"/>
      <c r="F16" s="79"/>
      <c r="G16" s="79"/>
      <c r="H16" s="79"/>
      <c r="I16" s="79"/>
      <c r="J16" s="79"/>
    </row>
    <row r="17" spans="1:10" ht="13.5">
      <c r="A17" s="68">
        <v>11</v>
      </c>
      <c r="B17" s="77"/>
      <c r="C17" s="78"/>
      <c r="D17" s="97"/>
      <c r="E17" s="79"/>
      <c r="F17" s="79"/>
      <c r="G17" s="79"/>
      <c r="H17" s="79"/>
      <c r="I17" s="79"/>
      <c r="J17" s="79"/>
    </row>
    <row r="18" spans="1:10" ht="13.5">
      <c r="A18" s="68">
        <v>12</v>
      </c>
      <c r="B18" s="77"/>
      <c r="C18" s="78"/>
      <c r="D18" s="97"/>
      <c r="E18" s="79"/>
      <c r="F18" s="79"/>
      <c r="G18" s="79"/>
      <c r="H18" s="79"/>
      <c r="I18" s="79"/>
      <c r="J18" s="79"/>
    </row>
    <row r="19" spans="1:10" ht="13.5">
      <c r="A19" s="68">
        <v>13</v>
      </c>
      <c r="B19" s="77"/>
      <c r="C19" s="78"/>
      <c r="D19" s="97"/>
      <c r="E19" s="79"/>
      <c r="F19" s="79"/>
      <c r="G19" s="79"/>
      <c r="H19" s="79"/>
      <c r="I19" s="79"/>
      <c r="J19" s="79"/>
    </row>
    <row r="20" spans="1:10" ht="13.5">
      <c r="A20" s="68">
        <v>14</v>
      </c>
      <c r="B20" s="77"/>
      <c r="C20" s="78"/>
      <c r="D20" s="97"/>
      <c r="E20" s="79"/>
      <c r="F20" s="79"/>
      <c r="G20" s="79"/>
      <c r="H20" s="79"/>
      <c r="I20" s="79"/>
      <c r="J20" s="79"/>
    </row>
    <row r="21" spans="1:10" ht="13.5">
      <c r="A21" s="68">
        <v>15</v>
      </c>
      <c r="B21" s="77"/>
      <c r="C21" s="78"/>
      <c r="D21" s="97"/>
      <c r="E21" s="79"/>
      <c r="F21" s="79"/>
      <c r="G21" s="79"/>
      <c r="H21" s="79"/>
      <c r="I21" s="79"/>
      <c r="J21" s="79"/>
    </row>
    <row r="22" spans="1:10" ht="13.5">
      <c r="A22" s="68">
        <v>16</v>
      </c>
      <c r="B22" s="77"/>
      <c r="C22" s="78"/>
      <c r="D22" s="97"/>
      <c r="E22" s="79"/>
      <c r="F22" s="79"/>
      <c r="G22" s="79"/>
      <c r="H22" s="79"/>
      <c r="I22" s="79"/>
      <c r="J22" s="79"/>
    </row>
    <row r="23" spans="1:10" ht="13.5">
      <c r="A23" s="68">
        <v>17</v>
      </c>
      <c r="B23" s="77"/>
      <c r="C23" s="78"/>
      <c r="D23" s="97"/>
      <c r="E23" s="79"/>
      <c r="F23" s="79"/>
      <c r="G23" s="79"/>
      <c r="H23" s="79"/>
      <c r="I23" s="79"/>
      <c r="J23" s="79"/>
    </row>
    <row r="24" spans="1:10" ht="13.5">
      <c r="A24" s="68">
        <v>18</v>
      </c>
      <c r="B24" s="77"/>
      <c r="C24" s="78"/>
      <c r="D24" s="97"/>
      <c r="E24" s="79"/>
      <c r="F24" s="79"/>
      <c r="G24" s="79"/>
      <c r="H24" s="79"/>
      <c r="I24" s="79"/>
      <c r="J24" s="79"/>
    </row>
    <row r="25" spans="1:10" ht="13.5">
      <c r="A25" s="68">
        <v>19</v>
      </c>
      <c r="B25" s="77"/>
      <c r="C25" s="78"/>
      <c r="D25" s="97"/>
      <c r="E25" s="79"/>
      <c r="F25" s="79"/>
      <c r="G25" s="79"/>
      <c r="H25" s="79"/>
      <c r="I25" s="79"/>
      <c r="J25" s="79"/>
    </row>
    <row r="26" spans="1:10" ht="13.5">
      <c r="A26" s="68">
        <v>20</v>
      </c>
      <c r="B26" s="77"/>
      <c r="C26" s="78"/>
      <c r="D26" s="97"/>
      <c r="E26" s="79"/>
      <c r="F26" s="79"/>
      <c r="G26" s="79"/>
      <c r="H26" s="79"/>
      <c r="I26" s="79"/>
      <c r="J26" s="79"/>
    </row>
    <row r="27" spans="1:10" ht="13.5">
      <c r="A27" s="68">
        <v>21</v>
      </c>
      <c r="B27" s="77"/>
      <c r="C27" s="78"/>
      <c r="D27" s="97"/>
      <c r="E27" s="79"/>
      <c r="F27" s="79"/>
      <c r="G27" s="79"/>
      <c r="H27" s="79"/>
      <c r="I27" s="79"/>
      <c r="J27" s="79"/>
    </row>
    <row r="28" spans="1:10" ht="13.5">
      <c r="A28" s="68">
        <v>22</v>
      </c>
      <c r="B28" s="77"/>
      <c r="C28" s="78"/>
      <c r="D28" s="97"/>
      <c r="E28" s="79"/>
      <c r="F28" s="79"/>
      <c r="G28" s="79"/>
      <c r="H28" s="79"/>
      <c r="I28" s="79"/>
      <c r="J28" s="79"/>
    </row>
    <row r="29" spans="1:10" ht="13.5">
      <c r="A29" s="68">
        <v>23</v>
      </c>
      <c r="B29" s="77"/>
      <c r="C29" s="78"/>
      <c r="D29" s="97"/>
      <c r="E29" s="79"/>
      <c r="F29" s="79"/>
      <c r="G29" s="79"/>
      <c r="H29" s="79"/>
      <c r="I29" s="79"/>
      <c r="J29" s="79"/>
    </row>
    <row r="30" spans="1:10" ht="13.5">
      <c r="A30" s="68">
        <v>24</v>
      </c>
      <c r="B30" s="77"/>
      <c r="C30" s="78"/>
      <c r="D30" s="97"/>
      <c r="E30" s="79"/>
      <c r="F30" s="79"/>
      <c r="G30" s="79"/>
      <c r="H30" s="79"/>
      <c r="I30" s="79"/>
      <c r="J30" s="79"/>
    </row>
    <row r="31" spans="1:10" ht="13.5">
      <c r="A31" s="68">
        <v>25</v>
      </c>
      <c r="B31" s="77"/>
      <c r="C31" s="78"/>
      <c r="D31" s="97"/>
      <c r="E31" s="79"/>
      <c r="F31" s="79"/>
      <c r="G31" s="79"/>
      <c r="H31" s="79"/>
      <c r="I31" s="79"/>
      <c r="J31" s="79"/>
    </row>
    <row r="32" spans="1:10" ht="13.5">
      <c r="A32" s="68">
        <v>26</v>
      </c>
      <c r="B32" s="77"/>
      <c r="C32" s="78"/>
      <c r="D32" s="97"/>
      <c r="E32" s="79"/>
      <c r="F32" s="79"/>
      <c r="G32" s="79"/>
      <c r="H32" s="79"/>
      <c r="I32" s="79"/>
      <c r="J32" s="79"/>
    </row>
    <row r="33" spans="1:10" ht="13.5">
      <c r="A33" s="68">
        <v>27</v>
      </c>
      <c r="B33" s="77"/>
      <c r="C33" s="78"/>
      <c r="D33" s="97"/>
      <c r="E33" s="79"/>
      <c r="F33" s="79"/>
      <c r="G33" s="79"/>
      <c r="H33" s="79"/>
      <c r="I33" s="79"/>
      <c r="J33" s="79"/>
    </row>
    <row r="34" spans="1:10" ht="13.5">
      <c r="A34" s="68">
        <v>28</v>
      </c>
      <c r="B34" s="77"/>
      <c r="C34" s="78"/>
      <c r="D34" s="97"/>
      <c r="E34" s="79"/>
      <c r="F34" s="79"/>
      <c r="G34" s="79"/>
      <c r="H34" s="79"/>
      <c r="I34" s="79"/>
      <c r="J34" s="79"/>
    </row>
    <row r="35" spans="1:10" ht="13.5">
      <c r="A35" s="68">
        <v>29</v>
      </c>
      <c r="B35" s="77"/>
      <c r="C35" s="78"/>
      <c r="D35" s="97"/>
      <c r="E35" s="79"/>
      <c r="F35" s="79"/>
      <c r="G35" s="79"/>
      <c r="H35" s="79"/>
      <c r="I35" s="79"/>
      <c r="J35" s="79"/>
    </row>
    <row r="36" spans="1:10" ht="13.5">
      <c r="A36" s="68">
        <v>30</v>
      </c>
      <c r="B36" s="77"/>
      <c r="C36" s="78"/>
      <c r="D36" s="97"/>
      <c r="E36" s="79"/>
      <c r="F36" s="79"/>
      <c r="G36" s="79"/>
      <c r="H36" s="79"/>
      <c r="I36" s="79"/>
      <c r="J36" s="79"/>
    </row>
    <row r="37" spans="1:10" ht="13.5">
      <c r="A37" s="68">
        <v>31</v>
      </c>
      <c r="B37" s="77"/>
      <c r="C37" s="78"/>
      <c r="D37" s="97"/>
      <c r="E37" s="79"/>
      <c r="F37" s="79"/>
      <c r="G37" s="79"/>
      <c r="H37" s="79"/>
      <c r="I37" s="79"/>
      <c r="J37" s="79"/>
    </row>
    <row r="38" spans="1:10" ht="13.5">
      <c r="A38" s="68">
        <v>32</v>
      </c>
      <c r="B38" s="77"/>
      <c r="C38" s="78"/>
      <c r="D38" s="97"/>
      <c r="E38" s="79"/>
      <c r="F38" s="79"/>
      <c r="G38" s="79"/>
      <c r="H38" s="79"/>
      <c r="I38" s="79"/>
      <c r="J38" s="79"/>
    </row>
    <row r="39" spans="1:10" ht="13.5">
      <c r="A39" s="68">
        <v>33</v>
      </c>
      <c r="B39" s="77"/>
      <c r="C39" s="78"/>
      <c r="D39" s="97"/>
      <c r="E39" s="79"/>
      <c r="F39" s="79"/>
      <c r="G39" s="79"/>
      <c r="H39" s="79"/>
      <c r="I39" s="79"/>
      <c r="J39" s="79"/>
    </row>
    <row r="40" spans="1:10" ht="13.5">
      <c r="A40" s="68">
        <v>34</v>
      </c>
      <c r="B40" s="77"/>
      <c r="C40" s="78"/>
      <c r="D40" s="97"/>
      <c r="E40" s="79"/>
      <c r="F40" s="79"/>
      <c r="G40" s="79"/>
      <c r="H40" s="79"/>
      <c r="I40" s="79"/>
      <c r="J40" s="79"/>
    </row>
    <row r="41" spans="1:10" ht="13.5">
      <c r="A41" s="68">
        <v>35</v>
      </c>
      <c r="B41" s="77"/>
      <c r="C41" s="78"/>
      <c r="D41" s="97"/>
      <c r="E41" s="79"/>
      <c r="F41" s="79"/>
      <c r="G41" s="79"/>
      <c r="H41" s="79"/>
      <c r="I41" s="79"/>
      <c r="J41" s="79"/>
    </row>
    <row r="42" spans="1:10" ht="13.5">
      <c r="A42" s="68">
        <v>36</v>
      </c>
      <c r="B42" s="77"/>
      <c r="C42" s="78"/>
      <c r="D42" s="97"/>
      <c r="E42" s="79"/>
      <c r="F42" s="79"/>
      <c r="G42" s="79"/>
      <c r="H42" s="79"/>
      <c r="I42" s="79"/>
      <c r="J42" s="79"/>
    </row>
    <row r="43" spans="1:10" ht="13.5">
      <c r="A43" s="68">
        <v>37</v>
      </c>
      <c r="B43" s="77"/>
      <c r="C43" s="78"/>
      <c r="D43" s="97"/>
      <c r="E43" s="79"/>
      <c r="F43" s="79"/>
      <c r="G43" s="79"/>
      <c r="H43" s="79"/>
      <c r="I43" s="79"/>
      <c r="J43" s="79"/>
    </row>
    <row r="44" spans="1:10" ht="13.5">
      <c r="A44" s="68">
        <v>38</v>
      </c>
      <c r="B44" s="77"/>
      <c r="C44" s="78"/>
      <c r="D44" s="97"/>
      <c r="E44" s="79"/>
      <c r="F44" s="79"/>
      <c r="G44" s="79"/>
      <c r="H44" s="79"/>
      <c r="I44" s="79"/>
      <c r="J44" s="79"/>
    </row>
    <row r="45" spans="1:10" ht="13.5">
      <c r="A45" s="68">
        <v>39</v>
      </c>
      <c r="B45" s="77"/>
      <c r="C45" s="78"/>
      <c r="D45" s="97"/>
      <c r="E45" s="79"/>
      <c r="F45" s="79"/>
      <c r="G45" s="79"/>
      <c r="H45" s="79"/>
      <c r="I45" s="79"/>
      <c r="J45" s="79"/>
    </row>
    <row r="46" spans="1:10" ht="13.5">
      <c r="A46" s="68">
        <v>40</v>
      </c>
      <c r="B46" s="77"/>
      <c r="C46" s="78"/>
      <c r="D46" s="97"/>
      <c r="E46" s="79"/>
      <c r="F46" s="79"/>
      <c r="G46" s="79"/>
      <c r="H46" s="79"/>
      <c r="I46" s="79"/>
      <c r="J46" s="79"/>
    </row>
    <row r="47" spans="1:10" ht="13.5">
      <c r="A47" s="68">
        <v>41</v>
      </c>
      <c r="B47" s="77"/>
      <c r="C47" s="78"/>
      <c r="D47" s="97"/>
      <c r="E47" s="79"/>
      <c r="F47" s="79"/>
      <c r="G47" s="79"/>
      <c r="H47" s="79"/>
      <c r="I47" s="79"/>
      <c r="J47" s="79"/>
    </row>
    <row r="48" spans="1:10" ht="13.5">
      <c r="A48" s="68">
        <v>42</v>
      </c>
      <c r="B48" s="77"/>
      <c r="C48" s="78"/>
      <c r="D48" s="97"/>
      <c r="E48" s="79"/>
      <c r="F48" s="79"/>
      <c r="G48" s="79"/>
      <c r="H48" s="79"/>
      <c r="I48" s="79"/>
      <c r="J48" s="79"/>
    </row>
    <row r="49" spans="1:10" ht="13.5">
      <c r="A49" s="68">
        <v>43</v>
      </c>
      <c r="B49" s="77"/>
      <c r="C49" s="78"/>
      <c r="D49" s="97"/>
      <c r="E49" s="79"/>
      <c r="F49" s="79"/>
      <c r="G49" s="79"/>
      <c r="H49" s="79"/>
      <c r="I49" s="79"/>
      <c r="J49" s="79"/>
    </row>
    <row r="50" spans="1:10" ht="13.5">
      <c r="A50" s="68">
        <v>44</v>
      </c>
      <c r="B50" s="77"/>
      <c r="C50" s="78"/>
      <c r="D50" s="97"/>
      <c r="E50" s="79"/>
      <c r="F50" s="79"/>
      <c r="G50" s="79"/>
      <c r="H50" s="79"/>
      <c r="I50" s="79"/>
      <c r="J50" s="79"/>
    </row>
    <row r="51" spans="1:10" ht="13.5">
      <c r="A51" s="68">
        <v>45</v>
      </c>
      <c r="B51" s="77"/>
      <c r="C51" s="78"/>
      <c r="D51" s="97"/>
      <c r="E51" s="79"/>
      <c r="F51" s="79"/>
      <c r="G51" s="79"/>
      <c r="H51" s="79"/>
      <c r="I51" s="79"/>
      <c r="J51" s="79"/>
    </row>
    <row r="52" spans="1:10" ht="13.5">
      <c r="A52" s="68">
        <v>46</v>
      </c>
      <c r="B52" s="77"/>
      <c r="C52" s="78"/>
      <c r="D52" s="97"/>
      <c r="E52" s="79"/>
      <c r="F52" s="79"/>
      <c r="G52" s="79"/>
      <c r="H52" s="79"/>
      <c r="I52" s="79"/>
      <c r="J52" s="79"/>
    </row>
    <row r="53" spans="1:10" ht="13.5">
      <c r="A53" s="68">
        <v>47</v>
      </c>
      <c r="B53" s="77"/>
      <c r="C53" s="78"/>
      <c r="D53" s="97"/>
      <c r="E53" s="79"/>
      <c r="F53" s="79"/>
      <c r="G53" s="79"/>
      <c r="H53" s="79"/>
      <c r="I53" s="79"/>
      <c r="J53" s="79"/>
    </row>
    <row r="54" spans="1:10" ht="13.5">
      <c r="A54" s="68">
        <v>48</v>
      </c>
      <c r="B54" s="77"/>
      <c r="C54" s="78"/>
      <c r="D54" s="97"/>
      <c r="E54" s="79"/>
      <c r="F54" s="79"/>
      <c r="G54" s="79"/>
      <c r="H54" s="79"/>
      <c r="I54" s="79"/>
      <c r="J54" s="79"/>
    </row>
    <row r="55" spans="1:10" ht="13.5">
      <c r="A55" s="68">
        <v>49</v>
      </c>
      <c r="B55" s="77"/>
      <c r="C55" s="78"/>
      <c r="D55" s="97"/>
      <c r="E55" s="79"/>
      <c r="F55" s="79"/>
      <c r="G55" s="79"/>
      <c r="H55" s="79"/>
      <c r="I55" s="79"/>
      <c r="J55" s="79"/>
    </row>
    <row r="56" spans="1:10" ht="13.5">
      <c r="A56" s="68">
        <v>50</v>
      </c>
      <c r="B56" s="77"/>
      <c r="C56" s="78"/>
      <c r="D56" s="97"/>
      <c r="E56" s="79"/>
      <c r="F56" s="79"/>
      <c r="G56" s="79"/>
      <c r="H56" s="79"/>
      <c r="I56" s="79"/>
      <c r="J56" s="79"/>
    </row>
    <row r="57" spans="1:10" ht="13.5">
      <c r="A57" s="68">
        <v>51</v>
      </c>
      <c r="B57" s="77"/>
      <c r="C57" s="78"/>
      <c r="D57" s="97"/>
      <c r="E57" s="79"/>
      <c r="F57" s="79"/>
      <c r="G57" s="79"/>
      <c r="H57" s="79"/>
      <c r="I57" s="79"/>
      <c r="J57" s="79"/>
    </row>
    <row r="58" spans="1:10" ht="13.5">
      <c r="A58" s="68">
        <v>52</v>
      </c>
      <c r="B58" s="77"/>
      <c r="C58" s="78"/>
      <c r="D58" s="97"/>
      <c r="E58" s="79"/>
      <c r="F58" s="79"/>
      <c r="G58" s="79"/>
      <c r="H58" s="79"/>
      <c r="I58" s="79"/>
      <c r="J58" s="79"/>
    </row>
    <row r="59" spans="1:10" ht="13.5">
      <c r="A59" s="68">
        <v>53</v>
      </c>
      <c r="B59" s="77"/>
      <c r="C59" s="78"/>
      <c r="D59" s="97"/>
      <c r="E59" s="79"/>
      <c r="F59" s="79"/>
      <c r="G59" s="79"/>
      <c r="H59" s="79"/>
      <c r="I59" s="79"/>
      <c r="J59" s="79"/>
    </row>
    <row r="60" spans="1:10" ht="13.5">
      <c r="A60" s="68">
        <v>54</v>
      </c>
      <c r="B60" s="77"/>
      <c r="C60" s="78"/>
      <c r="D60" s="97"/>
      <c r="E60" s="79"/>
      <c r="F60" s="79"/>
      <c r="G60" s="79"/>
      <c r="H60" s="79"/>
      <c r="I60" s="79"/>
      <c r="J60" s="79"/>
    </row>
    <row r="61" spans="1:10" ht="13.5">
      <c r="A61" s="68">
        <v>55</v>
      </c>
      <c r="B61" s="77"/>
      <c r="C61" s="78"/>
      <c r="D61" s="97"/>
      <c r="E61" s="79"/>
      <c r="F61" s="79"/>
      <c r="G61" s="79"/>
      <c r="H61" s="79"/>
      <c r="I61" s="79"/>
      <c r="J61" s="79"/>
    </row>
  </sheetData>
  <sheetProtection password="EA74" sheet="1"/>
  <dataValidations count="2">
    <dataValidation allowBlank="1" showInputMessage="1" showErrorMessage="1" imeMode="halfAlpha" sqref="B62 D7:D61"/>
    <dataValidation type="list" allowBlank="1" showInputMessage="1" showErrorMessage="1" sqref="C7:C61">
      <formula1>$L$7:$L$12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F42"/>
  <sheetViews>
    <sheetView showGridLines="0" zoomScalePageLayoutView="0" workbookViewId="0" topLeftCell="A16">
      <selection activeCell="E22" sqref="E22"/>
    </sheetView>
  </sheetViews>
  <sheetFormatPr defaultColWidth="8.625" defaultRowHeight="13.5"/>
  <cols>
    <col min="1" max="1" width="14.625" style="44" customWidth="1"/>
    <col min="2" max="2" width="32.00390625" style="131" customWidth="1"/>
    <col min="3" max="3" width="29.00390625" style="126" bestFit="1" customWidth="1"/>
    <col min="4" max="4" width="23.25390625" style="130" bestFit="1" customWidth="1"/>
    <col min="5" max="5" width="6.50390625" style="129" bestFit="1" customWidth="1"/>
    <col min="6" max="6" width="2.50390625" style="129" bestFit="1" customWidth="1"/>
    <col min="7" max="16384" width="8.625" style="44" customWidth="1"/>
  </cols>
  <sheetData>
    <row r="1" spans="1:6" ht="18" thickBot="1">
      <c r="A1" s="172" t="s">
        <v>45</v>
      </c>
      <c r="B1" s="132" t="s">
        <v>789</v>
      </c>
      <c r="D1" s="127" t="str">
        <f>B1</f>
        <v>1年中学男子100m</v>
      </c>
      <c r="E1" s="128" t="s">
        <v>827</v>
      </c>
      <c r="F1" s="129">
        <v>7</v>
      </c>
    </row>
    <row r="2" spans="1:6" ht="18" thickBot="1">
      <c r="A2" s="172"/>
      <c r="B2" s="132" t="s">
        <v>790</v>
      </c>
      <c r="D2" s="127" t="str">
        <f>B2</f>
        <v>1年中学男子1500m</v>
      </c>
      <c r="E2" s="128" t="s">
        <v>828</v>
      </c>
      <c r="F2" s="129">
        <v>7</v>
      </c>
    </row>
    <row r="3" spans="1:6" ht="18" thickBot="1">
      <c r="A3" s="172"/>
      <c r="B3" s="132" t="s">
        <v>791</v>
      </c>
      <c r="D3" s="127" t="str">
        <f>B3</f>
        <v>1年中学男子4X100mR</v>
      </c>
      <c r="E3" s="128" t="s">
        <v>829</v>
      </c>
      <c r="F3" s="129">
        <v>7</v>
      </c>
    </row>
    <row r="4" spans="1:6" ht="18" thickBot="1">
      <c r="A4" s="172"/>
      <c r="B4" s="132" t="s">
        <v>792</v>
      </c>
      <c r="D4" s="127" t="str">
        <f>B4</f>
        <v>1年中学男子走幅跳</v>
      </c>
      <c r="E4" s="128" t="s">
        <v>830</v>
      </c>
      <c r="F4" s="129">
        <v>5</v>
      </c>
    </row>
    <row r="5" spans="1:6" ht="18" thickBot="1">
      <c r="A5" s="172"/>
      <c r="B5" s="133" t="s">
        <v>780</v>
      </c>
      <c r="D5" s="127" t="str">
        <f>B5</f>
        <v>2，3年中学男子100m</v>
      </c>
      <c r="E5" s="128" t="s">
        <v>819</v>
      </c>
      <c r="F5" s="129">
        <v>7</v>
      </c>
    </row>
    <row r="6" spans="1:6" ht="18" thickBot="1">
      <c r="A6" s="172"/>
      <c r="B6" s="133" t="s">
        <v>781</v>
      </c>
      <c r="D6" s="127" t="str">
        <f aca="true" t="shared" si="0" ref="D6:D42">B6</f>
        <v>2，3年中学男子200m</v>
      </c>
      <c r="E6" s="128" t="s">
        <v>820</v>
      </c>
      <c r="F6" s="129">
        <v>7</v>
      </c>
    </row>
    <row r="7" spans="1:6" ht="18" thickBot="1">
      <c r="A7" s="172"/>
      <c r="B7" s="133" t="s">
        <v>782</v>
      </c>
      <c r="D7" s="127" t="str">
        <f t="shared" si="0"/>
        <v>2，3年中学男子400m</v>
      </c>
      <c r="E7" s="128" t="s">
        <v>848</v>
      </c>
      <c r="F7" s="129">
        <v>7</v>
      </c>
    </row>
    <row r="8" spans="1:6" ht="18" thickBot="1">
      <c r="A8" s="172"/>
      <c r="B8" s="133" t="s">
        <v>783</v>
      </c>
      <c r="D8" s="127" t="str">
        <f t="shared" si="0"/>
        <v>2，3年中学男子800m</v>
      </c>
      <c r="E8" s="128" t="s">
        <v>821</v>
      </c>
      <c r="F8" s="129">
        <v>7</v>
      </c>
    </row>
    <row r="9" spans="1:6" ht="18" thickBot="1">
      <c r="A9" s="172"/>
      <c r="B9" s="132" t="s">
        <v>784</v>
      </c>
      <c r="D9" s="127" t="str">
        <f t="shared" si="0"/>
        <v>2，3年中学男子3000m</v>
      </c>
      <c r="E9" s="128" t="s">
        <v>822</v>
      </c>
      <c r="F9" s="129">
        <v>7</v>
      </c>
    </row>
    <row r="10" spans="1:6" ht="18" thickBot="1">
      <c r="A10" s="172"/>
      <c r="B10" s="132" t="s">
        <v>785</v>
      </c>
      <c r="D10" s="127" t="str">
        <f t="shared" si="0"/>
        <v>2，3年中学男子4X100mR</v>
      </c>
      <c r="E10" s="128" t="s">
        <v>823</v>
      </c>
      <c r="F10" s="129">
        <v>7</v>
      </c>
    </row>
    <row r="11" spans="1:6" ht="18" thickBot="1">
      <c r="A11" s="172"/>
      <c r="B11" s="132" t="s">
        <v>786</v>
      </c>
      <c r="D11" s="127" t="str">
        <f t="shared" si="0"/>
        <v>2，3年中学男子走高跳</v>
      </c>
      <c r="E11" s="128" t="s">
        <v>824</v>
      </c>
      <c r="F11" s="129">
        <v>5</v>
      </c>
    </row>
    <row r="12" spans="1:6" ht="18" thickBot="1">
      <c r="A12" s="172"/>
      <c r="B12" s="132" t="s">
        <v>787</v>
      </c>
      <c r="D12" s="127" t="str">
        <f t="shared" si="0"/>
        <v>2，3年中学男子走幅跳</v>
      </c>
      <c r="E12" s="128" t="s">
        <v>825</v>
      </c>
      <c r="F12" s="129">
        <v>5</v>
      </c>
    </row>
    <row r="13" spans="1:6" ht="18" thickBot="1">
      <c r="A13" s="172"/>
      <c r="B13" s="132" t="s">
        <v>788</v>
      </c>
      <c r="D13" s="127" t="str">
        <f>B13</f>
        <v>2，3年中学男子砲丸投</v>
      </c>
      <c r="E13" s="128" t="s">
        <v>826</v>
      </c>
      <c r="F13" s="129">
        <v>5</v>
      </c>
    </row>
    <row r="14" spans="1:6" ht="18" thickBot="1">
      <c r="A14" s="172"/>
      <c r="B14" s="132" t="s">
        <v>855</v>
      </c>
      <c r="D14" s="127" t="str">
        <f t="shared" si="0"/>
        <v>オープン中学男子100m</v>
      </c>
      <c r="E14" s="128" t="s">
        <v>856</v>
      </c>
      <c r="F14" s="129">
        <v>7</v>
      </c>
    </row>
    <row r="15" spans="1:6" ht="18" thickBot="1">
      <c r="A15" s="172" t="s">
        <v>46</v>
      </c>
      <c r="B15" s="132" t="s">
        <v>800</v>
      </c>
      <c r="D15" s="127" t="str">
        <f>B15</f>
        <v>1年中学女子100m</v>
      </c>
      <c r="E15" s="128" t="s">
        <v>827</v>
      </c>
      <c r="F15" s="129">
        <v>7</v>
      </c>
    </row>
    <row r="16" spans="1:6" ht="18" thickBot="1">
      <c r="A16" s="172"/>
      <c r="B16" s="132" t="s">
        <v>801</v>
      </c>
      <c r="D16" s="127" t="str">
        <f>B16</f>
        <v>1年中学女子800m</v>
      </c>
      <c r="E16" s="128" t="s">
        <v>831</v>
      </c>
      <c r="F16" s="129">
        <v>7</v>
      </c>
    </row>
    <row r="17" spans="1:6" ht="18" thickBot="1">
      <c r="A17" s="172"/>
      <c r="B17" s="132" t="s">
        <v>802</v>
      </c>
      <c r="D17" s="127" t="str">
        <f>B17</f>
        <v>1年中学女子4X100mR</v>
      </c>
      <c r="E17" s="128" t="s">
        <v>829</v>
      </c>
      <c r="F17" s="129">
        <v>7</v>
      </c>
    </row>
    <row r="18" spans="1:6" ht="18" thickBot="1">
      <c r="A18" s="172"/>
      <c r="B18" s="132" t="s">
        <v>803</v>
      </c>
      <c r="D18" s="127" t="str">
        <f>B18</f>
        <v>1年中学女子走幅跳</v>
      </c>
      <c r="E18" s="128" t="s">
        <v>830</v>
      </c>
      <c r="F18" s="129">
        <v>5</v>
      </c>
    </row>
    <row r="19" spans="1:6" ht="18" thickBot="1">
      <c r="A19" s="172"/>
      <c r="B19" s="132" t="s">
        <v>793</v>
      </c>
      <c r="D19" s="127" t="str">
        <f t="shared" si="0"/>
        <v>2，3年中学女子100m</v>
      </c>
      <c r="E19" s="128" t="s">
        <v>819</v>
      </c>
      <c r="F19" s="129">
        <v>7</v>
      </c>
    </row>
    <row r="20" spans="1:6" ht="18" thickBot="1">
      <c r="A20" s="172"/>
      <c r="B20" s="132" t="s">
        <v>794</v>
      </c>
      <c r="D20" s="127" t="str">
        <f t="shared" si="0"/>
        <v>2，3年中学女子200m</v>
      </c>
      <c r="E20" s="128" t="s">
        <v>820</v>
      </c>
      <c r="F20" s="129">
        <v>7</v>
      </c>
    </row>
    <row r="21" spans="1:6" ht="18" thickBot="1">
      <c r="A21" s="172"/>
      <c r="B21" s="132" t="s">
        <v>795</v>
      </c>
      <c r="D21" s="127" t="str">
        <f t="shared" si="0"/>
        <v>2，3年中学女子800m</v>
      </c>
      <c r="E21" s="128" t="s">
        <v>849</v>
      </c>
      <c r="F21" s="129">
        <v>7</v>
      </c>
    </row>
    <row r="22" spans="1:6" ht="18" thickBot="1">
      <c r="A22" s="172"/>
      <c r="B22" s="132" t="s">
        <v>1172</v>
      </c>
      <c r="D22" s="127" t="str">
        <f t="shared" si="0"/>
        <v>2，3年中学女子1500m</v>
      </c>
      <c r="E22" s="128" t="s">
        <v>1173</v>
      </c>
      <c r="F22" s="129">
        <v>7</v>
      </c>
    </row>
    <row r="23" spans="1:6" ht="18" thickBot="1">
      <c r="A23" s="172"/>
      <c r="B23" s="132" t="s">
        <v>796</v>
      </c>
      <c r="D23" s="127" t="str">
        <f t="shared" si="0"/>
        <v>2，3年中学女子4X100mR</v>
      </c>
      <c r="E23" s="128" t="s">
        <v>850</v>
      </c>
      <c r="F23" s="129">
        <v>7</v>
      </c>
    </row>
    <row r="24" spans="1:6" ht="18" thickBot="1">
      <c r="A24" s="172"/>
      <c r="B24" s="132" t="s">
        <v>797</v>
      </c>
      <c r="D24" s="127" t="str">
        <f t="shared" si="0"/>
        <v>2，3年中学女子走高跳</v>
      </c>
      <c r="E24" s="128" t="s">
        <v>824</v>
      </c>
      <c r="F24" s="129">
        <v>5</v>
      </c>
    </row>
    <row r="25" spans="1:6" ht="18" thickBot="1">
      <c r="A25" s="172"/>
      <c r="B25" s="132" t="s">
        <v>798</v>
      </c>
      <c r="D25" s="127" t="str">
        <f t="shared" si="0"/>
        <v>2，3年中学女子走幅跳</v>
      </c>
      <c r="E25" s="128" t="s">
        <v>832</v>
      </c>
      <c r="F25" s="129">
        <v>5</v>
      </c>
    </row>
    <row r="26" spans="1:6" ht="18" thickBot="1">
      <c r="A26" s="173"/>
      <c r="B26" s="135" t="s">
        <v>799</v>
      </c>
      <c r="D26" s="127" t="str">
        <f t="shared" si="0"/>
        <v>2，3年中学女子砲丸投</v>
      </c>
      <c r="E26" s="128" t="s">
        <v>833</v>
      </c>
      <c r="F26" s="129">
        <v>5</v>
      </c>
    </row>
    <row r="27" spans="1:6" ht="18" thickBot="1">
      <c r="A27" s="136"/>
      <c r="B27" s="132" t="s">
        <v>857</v>
      </c>
      <c r="D27" s="127" t="str">
        <f t="shared" si="0"/>
        <v>オープン中学女子100m</v>
      </c>
      <c r="E27" s="128" t="s">
        <v>856</v>
      </c>
      <c r="F27" s="129">
        <v>7</v>
      </c>
    </row>
    <row r="28" spans="1:6" ht="18" thickBot="1">
      <c r="A28" s="172" t="s">
        <v>47</v>
      </c>
      <c r="B28" s="132" t="s">
        <v>804</v>
      </c>
      <c r="D28" s="127" t="str">
        <f t="shared" si="0"/>
        <v>高校男子100m</v>
      </c>
      <c r="E28" s="128" t="s">
        <v>835</v>
      </c>
      <c r="F28" s="129">
        <v>7</v>
      </c>
    </row>
    <row r="29" spans="1:6" ht="18" thickBot="1">
      <c r="A29" s="172"/>
      <c r="B29" s="132" t="s">
        <v>805</v>
      </c>
      <c r="D29" s="127" t="str">
        <f t="shared" si="0"/>
        <v>高校男子400m</v>
      </c>
      <c r="E29" s="128" t="s">
        <v>836</v>
      </c>
      <c r="F29" s="129">
        <v>7</v>
      </c>
    </row>
    <row r="30" spans="1:6" ht="18" thickBot="1">
      <c r="A30" s="172"/>
      <c r="B30" s="132" t="s">
        <v>806</v>
      </c>
      <c r="D30" s="127" t="str">
        <f t="shared" si="0"/>
        <v>高校男子1500m</v>
      </c>
      <c r="E30" s="128" t="s">
        <v>837</v>
      </c>
      <c r="F30" s="129">
        <v>7</v>
      </c>
    </row>
    <row r="31" spans="1:6" ht="18" thickBot="1">
      <c r="A31" s="172"/>
      <c r="B31" s="132" t="s">
        <v>807</v>
      </c>
      <c r="D31" s="127" t="str">
        <f t="shared" si="0"/>
        <v>高校男子5000m</v>
      </c>
      <c r="E31" s="128" t="s">
        <v>838</v>
      </c>
      <c r="F31" s="129">
        <v>7</v>
      </c>
    </row>
    <row r="32" spans="1:6" ht="18" thickBot="1">
      <c r="A32" s="172"/>
      <c r="B32" s="132" t="s">
        <v>808</v>
      </c>
      <c r="D32" s="127" t="str">
        <f t="shared" si="0"/>
        <v>高校男子4X100mR</v>
      </c>
      <c r="E32" s="128" t="s">
        <v>839</v>
      </c>
      <c r="F32" s="129">
        <v>7</v>
      </c>
    </row>
    <row r="33" spans="1:6" ht="18" thickBot="1">
      <c r="A33" s="172"/>
      <c r="B33" s="132" t="s">
        <v>809</v>
      </c>
      <c r="D33" s="127" t="str">
        <f t="shared" si="0"/>
        <v>高校男子走高跳</v>
      </c>
      <c r="E33" s="128" t="s">
        <v>840</v>
      </c>
      <c r="F33" s="129">
        <v>5</v>
      </c>
    </row>
    <row r="34" spans="1:6" ht="18" thickBot="1">
      <c r="A34" s="172"/>
      <c r="B34" s="132" t="s">
        <v>810</v>
      </c>
      <c r="D34" s="127" t="str">
        <f t="shared" si="0"/>
        <v>高校男子走幅跳</v>
      </c>
      <c r="E34" s="128" t="s">
        <v>841</v>
      </c>
      <c r="F34" s="129">
        <v>5</v>
      </c>
    </row>
    <row r="35" spans="1:6" ht="18" thickBot="1">
      <c r="A35" s="172"/>
      <c r="B35" s="132" t="s">
        <v>811</v>
      </c>
      <c r="D35" s="127" t="str">
        <f t="shared" si="0"/>
        <v>高校男子砲丸投(6.000kg)</v>
      </c>
      <c r="E35" s="128" t="s">
        <v>842</v>
      </c>
      <c r="F35" s="129">
        <v>5</v>
      </c>
    </row>
    <row r="36" spans="1:6" ht="18" thickBot="1">
      <c r="A36" s="172" t="s">
        <v>834</v>
      </c>
      <c r="B36" s="132" t="s">
        <v>812</v>
      </c>
      <c r="D36" s="127" t="str">
        <f t="shared" si="0"/>
        <v>高校女子100m</v>
      </c>
      <c r="E36" s="128" t="s">
        <v>843</v>
      </c>
      <c r="F36" s="129">
        <v>7</v>
      </c>
    </row>
    <row r="37" spans="1:6" ht="18" thickBot="1">
      <c r="A37" s="172"/>
      <c r="B37" s="132" t="s">
        <v>813</v>
      </c>
      <c r="D37" s="127" t="str">
        <f t="shared" si="0"/>
        <v>高校女子200m</v>
      </c>
      <c r="E37" s="128" t="s">
        <v>844</v>
      </c>
      <c r="F37" s="129">
        <v>7</v>
      </c>
    </row>
    <row r="38" spans="1:6" ht="18" thickBot="1">
      <c r="A38" s="172"/>
      <c r="B38" s="132" t="s">
        <v>814</v>
      </c>
      <c r="D38" s="127" t="str">
        <f t="shared" si="0"/>
        <v>高校女子3000m</v>
      </c>
      <c r="E38" s="128" t="s">
        <v>845</v>
      </c>
      <c r="F38" s="129">
        <v>7</v>
      </c>
    </row>
    <row r="39" spans="1:6" ht="18" thickBot="1">
      <c r="A39" s="172"/>
      <c r="B39" s="132" t="s">
        <v>815</v>
      </c>
      <c r="D39" s="127" t="str">
        <f t="shared" si="0"/>
        <v>高校女子4X100mR</v>
      </c>
      <c r="E39" s="128" t="s">
        <v>839</v>
      </c>
      <c r="F39" s="129">
        <v>7</v>
      </c>
    </row>
    <row r="40" spans="1:6" ht="18" thickBot="1">
      <c r="A40" s="172"/>
      <c r="B40" s="132" t="s">
        <v>816</v>
      </c>
      <c r="D40" s="127" t="str">
        <f t="shared" si="0"/>
        <v>高校女子走高跳</v>
      </c>
      <c r="E40" s="128" t="s">
        <v>846</v>
      </c>
      <c r="F40" s="129">
        <v>5</v>
      </c>
    </row>
    <row r="41" spans="1:6" ht="18" thickBot="1">
      <c r="A41" s="172"/>
      <c r="B41" s="132" t="s">
        <v>817</v>
      </c>
      <c r="D41" s="127" t="str">
        <f t="shared" si="0"/>
        <v>高校女子走幅跳</v>
      </c>
      <c r="E41" s="128" t="s">
        <v>841</v>
      </c>
      <c r="F41" s="129">
        <v>5</v>
      </c>
    </row>
    <row r="42" spans="1:6" ht="18" thickBot="1">
      <c r="A42" s="172"/>
      <c r="B42" s="132" t="s">
        <v>818</v>
      </c>
      <c r="D42" s="127" t="str">
        <f t="shared" si="0"/>
        <v>高校女子砲丸投(4.000kg)</v>
      </c>
      <c r="E42" s="128" t="s">
        <v>847</v>
      </c>
      <c r="F42" s="129">
        <v>5</v>
      </c>
    </row>
  </sheetData>
  <sheetProtection/>
  <mergeCells count="4">
    <mergeCell ref="A36:A42"/>
    <mergeCell ref="A28:A35"/>
    <mergeCell ref="A15:A26"/>
    <mergeCell ref="A1:A14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7" sqref="A27"/>
    </sheetView>
  </sheetViews>
  <sheetFormatPr defaultColWidth="8.875" defaultRowHeight="13.5"/>
  <cols>
    <col min="1" max="1" width="28.50390625" style="0" bestFit="1" customWidth="1"/>
    <col min="2" max="7" width="9.00390625" style="11" customWidth="1"/>
  </cols>
  <sheetData>
    <row r="1" spans="2:7" ht="13.5"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 t="s">
        <v>729</v>
      </c>
    </row>
    <row r="2" spans="1:7" ht="13.5">
      <c r="A2" t="s">
        <v>789</v>
      </c>
      <c r="B2" s="11">
        <f>COUNTIF('競技者一覧'!$G$11:$G$110,A2)</f>
        <v>0</v>
      </c>
      <c r="C2" s="11">
        <f>COUNTIF('競技者一覧'!$I$11:$I$110,A2)</f>
        <v>0</v>
      </c>
      <c r="D2" s="11">
        <f>COUNTIF('競技者一覧'!$K$11:$K$111,A2)</f>
        <v>0</v>
      </c>
      <c r="E2" s="11">
        <f>COUNTIF('競技者一覧'!$M$11:$M$111,A2)</f>
        <v>0</v>
      </c>
      <c r="F2" s="11">
        <f>COUNTIF('競技者一覧'!$O$11:$O$111,A2)</f>
        <v>0</v>
      </c>
      <c r="G2" s="11">
        <f>SUM(B2:F2)</f>
        <v>0</v>
      </c>
    </row>
    <row r="3" spans="1:7" ht="13.5">
      <c r="A3" t="s">
        <v>790</v>
      </c>
      <c r="B3" s="11">
        <f>COUNTIF('競技者一覧'!$G$11:$G$110,A3)</f>
        <v>0</v>
      </c>
      <c r="C3" s="11">
        <f>COUNTIF('競技者一覧'!$I$11:$I$110,A3)</f>
        <v>0</v>
      </c>
      <c r="D3" s="11">
        <f>COUNTIF('競技者一覧'!$K$11:$K$111,A3)</f>
        <v>0</v>
      </c>
      <c r="E3" s="11">
        <f>COUNTIF('競技者一覧'!$M$11:$M$111,A3)</f>
        <v>0</v>
      </c>
      <c r="F3" s="11">
        <f>COUNTIF('競技者一覧'!$O$11:$O$111,A3)</f>
        <v>0</v>
      </c>
      <c r="G3" s="11">
        <f aca="true" t="shared" si="0" ref="G3:G35">SUM(B3:F3)</f>
        <v>0</v>
      </c>
    </row>
    <row r="4" spans="1:7" ht="13.5">
      <c r="A4" t="s">
        <v>792</v>
      </c>
      <c r="B4" s="11">
        <f>COUNTIF('競技者一覧'!$G$11:$G$110,A4)</f>
        <v>0</v>
      </c>
      <c r="C4" s="11">
        <f>COUNTIF('競技者一覧'!$I$11:$I$110,A4)</f>
        <v>0</v>
      </c>
      <c r="D4" s="11">
        <f>COUNTIF('競技者一覧'!$K$11:$K$111,A4)</f>
        <v>0</v>
      </c>
      <c r="E4" s="11">
        <f>COUNTIF('競技者一覧'!$M$11:$M$111,A4)</f>
        <v>0</v>
      </c>
      <c r="F4" s="11">
        <f>COUNTIF('競技者一覧'!$O$11:$O$111,A4)</f>
        <v>0</v>
      </c>
      <c r="G4" s="11">
        <f t="shared" si="0"/>
        <v>0</v>
      </c>
    </row>
    <row r="5" spans="1:7" ht="13.5">
      <c r="A5" t="s">
        <v>780</v>
      </c>
      <c r="B5" s="11">
        <f>COUNTIF('競技者一覧'!$G$11:$G$110,A5)</f>
        <v>0</v>
      </c>
      <c r="C5" s="11">
        <f>COUNTIF('競技者一覧'!$I$11:$I$110,A5)</f>
        <v>0</v>
      </c>
      <c r="D5" s="11">
        <f>COUNTIF('競技者一覧'!$K$11:$K$111,A5)</f>
        <v>0</v>
      </c>
      <c r="E5" s="11">
        <f>COUNTIF('競技者一覧'!$M$11:$M$111,A5)</f>
        <v>0</v>
      </c>
      <c r="F5" s="11">
        <f>COUNTIF('競技者一覧'!$O$11:$O$111,A5)</f>
        <v>0</v>
      </c>
      <c r="G5" s="11">
        <f t="shared" si="0"/>
        <v>0</v>
      </c>
    </row>
    <row r="6" spans="1:7" ht="13.5">
      <c r="A6" t="s">
        <v>781</v>
      </c>
      <c r="B6" s="11">
        <f>COUNTIF('競技者一覧'!$G$11:$G$110,A6)</f>
        <v>0</v>
      </c>
      <c r="C6" s="11">
        <f>COUNTIF('競技者一覧'!$I$11:$I$110,A6)</f>
        <v>0</v>
      </c>
      <c r="D6" s="11">
        <f>COUNTIF('競技者一覧'!$K$11:$K$111,A6)</f>
        <v>0</v>
      </c>
      <c r="E6" s="11">
        <f>COUNTIF('競技者一覧'!$M$11:$M$111,A6)</f>
        <v>0</v>
      </c>
      <c r="F6" s="11">
        <f>COUNTIF('競技者一覧'!$O$11:$O$111,A6)</f>
        <v>0</v>
      </c>
      <c r="G6" s="11">
        <f t="shared" si="0"/>
        <v>0</v>
      </c>
    </row>
    <row r="7" spans="1:7" ht="13.5">
      <c r="A7" t="s">
        <v>782</v>
      </c>
      <c r="B7" s="11">
        <f>COUNTIF('競技者一覧'!$G$11:$G$110,A7)</f>
        <v>0</v>
      </c>
      <c r="C7" s="11">
        <f>COUNTIF('競技者一覧'!$I$11:$I$110,A7)</f>
        <v>0</v>
      </c>
      <c r="D7" s="11">
        <f>COUNTIF('競技者一覧'!$K$11:$K$111,A7)</f>
        <v>0</v>
      </c>
      <c r="E7" s="11">
        <f>COUNTIF('競技者一覧'!$M$11:$M$111,A7)</f>
        <v>0</v>
      </c>
      <c r="F7" s="11">
        <f>COUNTIF('競技者一覧'!$O$11:$O$111,A7)</f>
        <v>0</v>
      </c>
      <c r="G7" s="11">
        <f t="shared" si="0"/>
        <v>0</v>
      </c>
    </row>
    <row r="8" spans="1:7" ht="13.5">
      <c r="A8" t="s">
        <v>783</v>
      </c>
      <c r="B8" s="11">
        <f>COUNTIF('競技者一覧'!$G$11:$G$110,A8)</f>
        <v>0</v>
      </c>
      <c r="C8" s="11">
        <f>COUNTIF('競技者一覧'!$I$11:$I$110,A8)</f>
        <v>0</v>
      </c>
      <c r="D8" s="11">
        <f>COUNTIF('競技者一覧'!$K$11:$K$111,A8)</f>
        <v>0</v>
      </c>
      <c r="E8" s="11">
        <f>COUNTIF('競技者一覧'!$M$11:$M$111,A8)</f>
        <v>0</v>
      </c>
      <c r="F8" s="11">
        <f>COUNTIF('競技者一覧'!$O$11:$O$111,A8)</f>
        <v>0</v>
      </c>
      <c r="G8" s="11">
        <f t="shared" si="0"/>
        <v>0</v>
      </c>
    </row>
    <row r="9" spans="1:7" ht="13.5">
      <c r="A9" t="s">
        <v>784</v>
      </c>
      <c r="B9" s="11">
        <f>COUNTIF('競技者一覧'!$G$11:$G$110,A9)</f>
        <v>0</v>
      </c>
      <c r="C9" s="11">
        <f>COUNTIF('競技者一覧'!$I$11:$I$110,A9)</f>
        <v>0</v>
      </c>
      <c r="D9" s="11">
        <f>COUNTIF('競技者一覧'!$K$11:$K$111,A9)</f>
        <v>0</v>
      </c>
      <c r="E9" s="11">
        <f>COUNTIF('競技者一覧'!$M$11:$M$111,A9)</f>
        <v>0</v>
      </c>
      <c r="F9" s="11">
        <f>COUNTIF('競技者一覧'!$O$11:$O$111,A9)</f>
        <v>0</v>
      </c>
      <c r="G9" s="11">
        <f t="shared" si="0"/>
        <v>0</v>
      </c>
    </row>
    <row r="10" spans="1:7" ht="13.5">
      <c r="A10" t="s">
        <v>786</v>
      </c>
      <c r="B10" s="11">
        <f>COUNTIF('競技者一覧'!$G$11:$G$110,A10)</f>
        <v>0</v>
      </c>
      <c r="C10" s="11">
        <f>COUNTIF('競技者一覧'!$I$11:$I$110,A10)</f>
        <v>0</v>
      </c>
      <c r="D10" s="11">
        <f>COUNTIF('競技者一覧'!$K$11:$K$111,A10)</f>
        <v>0</v>
      </c>
      <c r="E10" s="11">
        <f>COUNTIF('競技者一覧'!$M$11:$M$111,A10)</f>
        <v>0</v>
      </c>
      <c r="F10" s="11">
        <f>COUNTIF('競技者一覧'!$O$11:$O$111,A10)</f>
        <v>0</v>
      </c>
      <c r="G10" s="11">
        <f t="shared" si="0"/>
        <v>0</v>
      </c>
    </row>
    <row r="11" spans="1:7" ht="13.5">
      <c r="A11" t="s">
        <v>787</v>
      </c>
      <c r="B11" s="11">
        <f>COUNTIF('競技者一覧'!$G$11:$G$110,A11)</f>
        <v>0</v>
      </c>
      <c r="C11" s="11">
        <f>COUNTIF('競技者一覧'!$I$11:$I$110,A11)</f>
        <v>0</v>
      </c>
      <c r="D11" s="11">
        <f>COUNTIF('競技者一覧'!$K$11:$K$111,A11)</f>
        <v>0</v>
      </c>
      <c r="E11" s="11">
        <f>COUNTIF('競技者一覧'!$M$11:$M$111,A11)</f>
        <v>0</v>
      </c>
      <c r="F11" s="11">
        <f>COUNTIF('競技者一覧'!$O$11:$O$111,A11)</f>
        <v>0</v>
      </c>
      <c r="G11" s="11">
        <f t="shared" si="0"/>
        <v>0</v>
      </c>
    </row>
    <row r="12" spans="1:7" ht="13.5">
      <c r="A12" t="s">
        <v>788</v>
      </c>
      <c r="B12" s="11">
        <f>COUNTIF('競技者一覧'!$G$11:$G$110,A12)</f>
        <v>0</v>
      </c>
      <c r="C12" s="11">
        <f>COUNTIF('競技者一覧'!$I$11:$I$110,A12)</f>
        <v>0</v>
      </c>
      <c r="D12" s="11">
        <f>COUNTIF('競技者一覧'!$K$11:$K$111,A12)</f>
        <v>0</v>
      </c>
      <c r="E12" s="11">
        <f>COUNTIF('競技者一覧'!$M$11:$M$111,A12)</f>
        <v>0</v>
      </c>
      <c r="F12" s="11">
        <f>COUNTIF('競技者一覧'!$O$11:$O$111,A12)</f>
        <v>0</v>
      </c>
      <c r="G12" s="11">
        <f t="shared" si="0"/>
        <v>0</v>
      </c>
    </row>
    <row r="13" spans="1:7" ht="13.5">
      <c r="A13" t="s">
        <v>804</v>
      </c>
      <c r="B13" s="11">
        <f>COUNTIF('競技者一覧'!$G$11:$G$110,A13)</f>
        <v>0</v>
      </c>
      <c r="C13" s="11">
        <f>COUNTIF('競技者一覧'!$I$11:$I$110,A13)</f>
        <v>0</v>
      </c>
      <c r="D13" s="11">
        <f>COUNTIF('競技者一覧'!$K$11:$K$111,A13)</f>
        <v>0</v>
      </c>
      <c r="E13" s="11">
        <f>COUNTIF('競技者一覧'!$M$11:$M$111,A13)</f>
        <v>0</v>
      </c>
      <c r="F13" s="11">
        <f>COUNTIF('競技者一覧'!$O$11:$O$111,A13)</f>
        <v>0</v>
      </c>
      <c r="G13" s="11">
        <f t="shared" si="0"/>
        <v>0</v>
      </c>
    </row>
    <row r="14" spans="1:7" ht="13.5">
      <c r="A14" t="s">
        <v>805</v>
      </c>
      <c r="B14" s="11">
        <f>COUNTIF('競技者一覧'!$G$11:$G$110,A14)</f>
        <v>0</v>
      </c>
      <c r="C14" s="11">
        <f>COUNTIF('競技者一覧'!$I$11:$I$110,A14)</f>
        <v>0</v>
      </c>
      <c r="D14" s="11">
        <f>COUNTIF('競技者一覧'!$K$11:$K$111,A14)</f>
        <v>0</v>
      </c>
      <c r="E14" s="11">
        <f>COUNTIF('競技者一覧'!$M$11:$M$111,A14)</f>
        <v>0</v>
      </c>
      <c r="F14" s="11">
        <f>COUNTIF('競技者一覧'!$O$11:$O$111,A14)</f>
        <v>0</v>
      </c>
      <c r="G14" s="11">
        <f t="shared" si="0"/>
        <v>0</v>
      </c>
    </row>
    <row r="15" spans="1:7" ht="13.5">
      <c r="A15" t="s">
        <v>806</v>
      </c>
      <c r="B15" s="11">
        <f>COUNTIF('競技者一覧'!$G$11:$G$110,A15)</f>
        <v>0</v>
      </c>
      <c r="C15" s="11">
        <f>COUNTIF('競技者一覧'!$I$11:$I$110,A15)</f>
        <v>0</v>
      </c>
      <c r="D15" s="11">
        <f>COUNTIF('競技者一覧'!$K$11:$K$111,A15)</f>
        <v>0</v>
      </c>
      <c r="E15" s="11">
        <f>COUNTIF('競技者一覧'!$M$11:$M$111,A15)</f>
        <v>0</v>
      </c>
      <c r="F15" s="11">
        <f>COUNTIF('競技者一覧'!$O$11:$O$111,A15)</f>
        <v>0</v>
      </c>
      <c r="G15" s="11">
        <f t="shared" si="0"/>
        <v>0</v>
      </c>
    </row>
    <row r="16" spans="1:7" ht="13.5">
      <c r="A16" t="s">
        <v>807</v>
      </c>
      <c r="B16" s="11">
        <f>COUNTIF('競技者一覧'!$G$11:$G$110,A16)</f>
        <v>0</v>
      </c>
      <c r="C16" s="11">
        <f>COUNTIF('競技者一覧'!$I$11:$I$110,A16)</f>
        <v>0</v>
      </c>
      <c r="D16" s="11">
        <f>COUNTIF('競技者一覧'!$K$11:$K$111,A16)</f>
        <v>0</v>
      </c>
      <c r="E16" s="11">
        <f>COUNTIF('競技者一覧'!$M$11:$M$111,A16)</f>
        <v>0</v>
      </c>
      <c r="F16" s="11">
        <f>COUNTIF('競技者一覧'!$O$11:$O$111,A16)</f>
        <v>0</v>
      </c>
      <c r="G16" s="11">
        <f t="shared" si="0"/>
        <v>0</v>
      </c>
    </row>
    <row r="17" spans="1:7" ht="13.5">
      <c r="A17" t="s">
        <v>809</v>
      </c>
      <c r="B17" s="11">
        <f>COUNTIF('競技者一覧'!$G$11:$G$110,A17)</f>
        <v>0</v>
      </c>
      <c r="C17" s="11">
        <f>COUNTIF('競技者一覧'!$I$11:$I$110,A17)</f>
        <v>0</v>
      </c>
      <c r="D17" s="11">
        <f>COUNTIF('競技者一覧'!$K$11:$K$111,A17)</f>
        <v>0</v>
      </c>
      <c r="E17" s="11">
        <f>COUNTIF('競技者一覧'!$M$11:$M$111,A17)</f>
        <v>0</v>
      </c>
      <c r="F17" s="11">
        <f>COUNTIF('競技者一覧'!$O$11:$O$111,A17)</f>
        <v>0</v>
      </c>
      <c r="G17" s="11">
        <f t="shared" si="0"/>
        <v>0</v>
      </c>
    </row>
    <row r="18" spans="1:7" ht="13.5">
      <c r="A18" t="s">
        <v>810</v>
      </c>
      <c r="B18" s="11">
        <f>COUNTIF('競技者一覧'!$G$11:$G$110,A18)</f>
        <v>0</v>
      </c>
      <c r="C18" s="11">
        <f>COUNTIF('競技者一覧'!$I$11:$I$110,A18)</f>
        <v>0</v>
      </c>
      <c r="D18" s="11">
        <f>COUNTIF('競技者一覧'!$K$11:$K$111,A18)</f>
        <v>0</v>
      </c>
      <c r="E18" s="11">
        <f>COUNTIF('競技者一覧'!$M$11:$M$111,A18)</f>
        <v>0</v>
      </c>
      <c r="F18" s="11">
        <f>COUNTIF('競技者一覧'!$O$11:$O$111,A18)</f>
        <v>0</v>
      </c>
      <c r="G18" s="11">
        <f t="shared" si="0"/>
        <v>0</v>
      </c>
    </row>
    <row r="19" spans="1:7" ht="13.5">
      <c r="A19" t="s">
        <v>811</v>
      </c>
      <c r="B19" s="11">
        <f>COUNTIF('競技者一覧'!$G$11:$G$110,A19)</f>
        <v>0</v>
      </c>
      <c r="C19" s="11">
        <f>COUNTIF('競技者一覧'!$I$11:$I$110,A19)</f>
        <v>0</v>
      </c>
      <c r="D19" s="11">
        <f>COUNTIF('競技者一覧'!$K$11:$K$111,A19)</f>
        <v>0</v>
      </c>
      <c r="E19" s="11">
        <f>COUNTIF('競技者一覧'!$M$11:$M$111,A19)</f>
        <v>0</v>
      </c>
      <c r="F19" s="11">
        <f>COUNTIF('競技者一覧'!$O$11:$O$111,A19)</f>
        <v>0</v>
      </c>
      <c r="G19" s="11">
        <f t="shared" si="0"/>
        <v>0</v>
      </c>
    </row>
    <row r="20" spans="1:7" ht="13.5">
      <c r="A20" t="s">
        <v>800</v>
      </c>
      <c r="B20" s="11">
        <f>COUNTIF('競技者一覧'!$G$11:$G$110,A20)</f>
        <v>0</v>
      </c>
      <c r="C20" s="11">
        <f>COUNTIF('競技者一覧'!$I$11:$I$110,A20)</f>
        <v>0</v>
      </c>
      <c r="D20" s="11">
        <f>COUNTIF('競技者一覧'!$K$11:$K$111,A20)</f>
        <v>0</v>
      </c>
      <c r="E20" s="11">
        <f>COUNTIF('競技者一覧'!$M$11:$M$111,A20)</f>
        <v>0</v>
      </c>
      <c r="F20" s="11">
        <f>COUNTIF('競技者一覧'!$O$11:$O$111,A20)</f>
        <v>0</v>
      </c>
      <c r="G20" s="11">
        <f t="shared" si="0"/>
        <v>0</v>
      </c>
    </row>
    <row r="21" spans="1:7" ht="13.5">
      <c r="A21" t="s">
        <v>801</v>
      </c>
      <c r="B21" s="11">
        <f>COUNTIF('競技者一覧'!$G$11:$G$110,A21)</f>
        <v>0</v>
      </c>
      <c r="C21" s="11">
        <f>COUNTIF('競技者一覧'!$I$11:$I$110,A21)</f>
        <v>0</v>
      </c>
      <c r="D21" s="11">
        <f>COUNTIF('競技者一覧'!$K$11:$K$111,A21)</f>
        <v>0</v>
      </c>
      <c r="E21" s="11">
        <f>COUNTIF('競技者一覧'!$M$11:$M$111,A21)</f>
        <v>0</v>
      </c>
      <c r="F21" s="11">
        <f>COUNTIF('競技者一覧'!$O$11:$O$111,A21)</f>
        <v>0</v>
      </c>
      <c r="G21" s="11">
        <f t="shared" si="0"/>
        <v>0</v>
      </c>
    </row>
    <row r="22" spans="1:7" ht="13.5">
      <c r="A22" t="s">
        <v>803</v>
      </c>
      <c r="B22" s="11">
        <f>COUNTIF('競技者一覧'!$G$11:$G$110,A22)</f>
        <v>0</v>
      </c>
      <c r="C22" s="11">
        <f>COUNTIF('競技者一覧'!$I$11:$I$110,A22)</f>
        <v>0</v>
      </c>
      <c r="D22" s="11">
        <f>COUNTIF('競技者一覧'!$K$11:$K$111,A22)</f>
        <v>0</v>
      </c>
      <c r="E22" s="11">
        <f>COUNTIF('競技者一覧'!$M$11:$M$111,A22)</f>
        <v>0</v>
      </c>
      <c r="F22" s="11">
        <f>COUNTIF('競技者一覧'!$O$11:$O$111,A22)</f>
        <v>0</v>
      </c>
      <c r="G22" s="11">
        <f t="shared" si="0"/>
        <v>0</v>
      </c>
    </row>
    <row r="23" spans="1:7" ht="13.5">
      <c r="A23" t="s">
        <v>793</v>
      </c>
      <c r="B23" s="11">
        <f>COUNTIF('競技者一覧'!$G$11:$G$110,A23)</f>
        <v>0</v>
      </c>
      <c r="C23" s="11">
        <f>COUNTIF('競技者一覧'!$I$11:$I$110,A23)</f>
        <v>0</v>
      </c>
      <c r="D23" s="11">
        <f>COUNTIF('競技者一覧'!$K$11:$K$111,A23)</f>
        <v>0</v>
      </c>
      <c r="E23" s="11">
        <f>COUNTIF('競技者一覧'!$M$11:$M$111,A23)</f>
        <v>0</v>
      </c>
      <c r="F23" s="11">
        <f>COUNTIF('競技者一覧'!$O$11:$O$111,A23)</f>
        <v>0</v>
      </c>
      <c r="G23" s="11">
        <f t="shared" si="0"/>
        <v>0</v>
      </c>
    </row>
    <row r="24" spans="1:7" ht="13.5">
      <c r="A24" t="s">
        <v>794</v>
      </c>
      <c r="B24" s="11">
        <f>COUNTIF('競技者一覧'!$G$11:$G$110,A24)</f>
        <v>0</v>
      </c>
      <c r="C24" s="11">
        <f>COUNTIF('競技者一覧'!$I$11:$I$110,A24)</f>
        <v>0</v>
      </c>
      <c r="D24" s="11">
        <f>COUNTIF('競技者一覧'!$K$11:$K$111,A24)</f>
        <v>0</v>
      </c>
      <c r="E24" s="11">
        <f>COUNTIF('競技者一覧'!$M$11:$M$111,A24)</f>
        <v>0</v>
      </c>
      <c r="F24" s="11">
        <f>COUNTIF('競技者一覧'!$O$11:$O$111,A24)</f>
        <v>0</v>
      </c>
      <c r="G24" s="11">
        <f t="shared" si="0"/>
        <v>0</v>
      </c>
    </row>
    <row r="25" spans="1:7" ht="13.5">
      <c r="A25" t="s">
        <v>795</v>
      </c>
      <c r="B25" s="11">
        <f>COUNTIF('競技者一覧'!$G$11:$G$110,A25)</f>
        <v>0</v>
      </c>
      <c r="C25" s="11">
        <f>COUNTIF('競技者一覧'!$I$11:$I$110,A25)</f>
        <v>0</v>
      </c>
      <c r="D25" s="11">
        <f>COUNTIF('競技者一覧'!$K$11:$K$111,A25)</f>
        <v>0</v>
      </c>
      <c r="E25" s="11">
        <f>COUNTIF('競技者一覧'!$M$11:$M$111,A25)</f>
        <v>0</v>
      </c>
      <c r="F25" s="11">
        <f>COUNTIF('競技者一覧'!$O$11:$O$111,A25)</f>
        <v>0</v>
      </c>
      <c r="G25" s="11">
        <f>SUM(B25:F25)</f>
        <v>0</v>
      </c>
    </row>
    <row r="26" spans="1:7" ht="13.5">
      <c r="A26" t="s">
        <v>1172</v>
      </c>
      <c r="B26" s="11">
        <f>COUNTIF('競技者一覧'!$G$11:$G$110,A26)</f>
        <v>0</v>
      </c>
      <c r="C26" s="11">
        <f>COUNTIF('競技者一覧'!$I$11:$I$110,A26)</f>
        <v>0</v>
      </c>
      <c r="D26" s="11">
        <f>COUNTIF('競技者一覧'!$K$11:$K$111,A26)</f>
        <v>0</v>
      </c>
      <c r="E26" s="11">
        <f>COUNTIF('競技者一覧'!$M$11:$M$111,A26)</f>
        <v>0</v>
      </c>
      <c r="F26" s="11">
        <f>COUNTIF('競技者一覧'!$O$11:$O$111,A26)</f>
        <v>0</v>
      </c>
      <c r="G26" s="11">
        <f t="shared" si="0"/>
        <v>0</v>
      </c>
    </row>
    <row r="27" spans="1:7" ht="13.5">
      <c r="A27" t="s">
        <v>797</v>
      </c>
      <c r="B27" s="11">
        <f>COUNTIF('競技者一覧'!$G$11:$G$110,A27)</f>
        <v>0</v>
      </c>
      <c r="C27" s="11">
        <f>COUNTIF('競技者一覧'!$I$11:$I$110,A27)</f>
        <v>0</v>
      </c>
      <c r="D27" s="11">
        <f>COUNTIF('競技者一覧'!$K$11:$K$111,A27)</f>
        <v>0</v>
      </c>
      <c r="E27" s="11">
        <f>COUNTIF('競技者一覧'!$M$11:$M$111,A27)</f>
        <v>0</v>
      </c>
      <c r="F27" s="11">
        <f>COUNTIF('競技者一覧'!$O$11:$O$111,A27)</f>
        <v>0</v>
      </c>
      <c r="G27" s="11">
        <f t="shared" si="0"/>
        <v>0</v>
      </c>
    </row>
    <row r="28" spans="1:7" ht="13.5">
      <c r="A28" t="s">
        <v>798</v>
      </c>
      <c r="B28" s="11">
        <f>COUNTIF('競技者一覧'!$G$11:$G$110,A28)</f>
        <v>0</v>
      </c>
      <c r="C28" s="11">
        <f>COUNTIF('競技者一覧'!$I$11:$I$110,A28)</f>
        <v>0</v>
      </c>
      <c r="D28" s="11">
        <f>COUNTIF('競技者一覧'!$K$11:$K$111,A28)</f>
        <v>0</v>
      </c>
      <c r="E28" s="11">
        <f>COUNTIF('競技者一覧'!$M$11:$M$111,A28)</f>
        <v>0</v>
      </c>
      <c r="F28" s="11">
        <f>COUNTIF('競技者一覧'!$O$11:$O$111,A28)</f>
        <v>0</v>
      </c>
      <c r="G28" s="11">
        <f t="shared" si="0"/>
        <v>0</v>
      </c>
    </row>
    <row r="29" spans="1:7" ht="13.5">
      <c r="A29" t="s">
        <v>799</v>
      </c>
      <c r="B29" s="11">
        <f>COUNTIF('競技者一覧'!$G$11:$G$110,A29)</f>
        <v>0</v>
      </c>
      <c r="C29" s="11">
        <f>COUNTIF('競技者一覧'!$I$11:$I$110,A29)</f>
        <v>0</v>
      </c>
      <c r="D29" s="11">
        <f>COUNTIF('競技者一覧'!$K$11:$K$111,A29)</f>
        <v>0</v>
      </c>
      <c r="E29" s="11">
        <f>COUNTIF('競技者一覧'!$M$11:$M$111,A29)</f>
        <v>0</v>
      </c>
      <c r="F29" s="11">
        <f>COUNTIF('競技者一覧'!$O$11:$O$111,A29)</f>
        <v>0</v>
      </c>
      <c r="G29" s="11">
        <f t="shared" si="0"/>
        <v>0</v>
      </c>
    </row>
    <row r="30" spans="1:7" ht="13.5">
      <c r="A30" t="s">
        <v>812</v>
      </c>
      <c r="B30" s="11">
        <f>COUNTIF('競技者一覧'!$G$11:$G$110,A30)</f>
        <v>0</v>
      </c>
      <c r="C30" s="11">
        <f>COUNTIF('競技者一覧'!$I$11:$I$110,A30)</f>
        <v>0</v>
      </c>
      <c r="D30" s="11">
        <f>COUNTIF('競技者一覧'!$K$11:$K$111,A30)</f>
        <v>0</v>
      </c>
      <c r="E30" s="11">
        <f>COUNTIF('競技者一覧'!$M$11:$M$111,A30)</f>
        <v>0</v>
      </c>
      <c r="F30" s="11">
        <f>COUNTIF('競技者一覧'!$O$11:$O$111,A30)</f>
        <v>0</v>
      </c>
      <c r="G30" s="11">
        <f t="shared" si="0"/>
        <v>0</v>
      </c>
    </row>
    <row r="31" spans="1:7" ht="13.5">
      <c r="A31" t="s">
        <v>813</v>
      </c>
      <c r="B31" s="11">
        <f>COUNTIF('競技者一覧'!$G$11:$G$110,A31)</f>
        <v>0</v>
      </c>
      <c r="C31" s="11">
        <f>COUNTIF('競技者一覧'!$I$11:$I$110,A31)</f>
        <v>0</v>
      </c>
      <c r="D31" s="11">
        <f>COUNTIF('競技者一覧'!$K$11:$K$111,A31)</f>
        <v>0</v>
      </c>
      <c r="E31" s="11">
        <f>COUNTIF('競技者一覧'!$M$11:$M$111,A31)</f>
        <v>0</v>
      </c>
      <c r="F31" s="11">
        <f>COUNTIF('競技者一覧'!$O$11:$O$111,A31)</f>
        <v>0</v>
      </c>
      <c r="G31" s="11">
        <f t="shared" si="0"/>
        <v>0</v>
      </c>
    </row>
    <row r="32" spans="1:7" ht="13.5">
      <c r="A32" t="s">
        <v>814</v>
      </c>
      <c r="B32" s="11">
        <f>COUNTIF('競技者一覧'!$G$11:$G$110,A32)</f>
        <v>0</v>
      </c>
      <c r="C32" s="11">
        <f>COUNTIF('競技者一覧'!$I$11:$I$110,A32)</f>
        <v>0</v>
      </c>
      <c r="D32" s="11">
        <f>COUNTIF('競技者一覧'!$K$11:$K$111,A32)</f>
        <v>0</v>
      </c>
      <c r="E32" s="11">
        <f>COUNTIF('競技者一覧'!$M$11:$M$111,A32)</f>
        <v>0</v>
      </c>
      <c r="F32" s="11">
        <f>COUNTIF('競技者一覧'!$O$11:$O$111,A32)</f>
        <v>0</v>
      </c>
      <c r="G32" s="11">
        <f t="shared" si="0"/>
        <v>0</v>
      </c>
    </row>
    <row r="33" spans="1:7" ht="13.5">
      <c r="A33" t="s">
        <v>816</v>
      </c>
      <c r="B33" s="11">
        <f>COUNTIF('競技者一覧'!$G$11:$G$110,A33)</f>
        <v>0</v>
      </c>
      <c r="C33" s="11">
        <f>COUNTIF('競技者一覧'!$I$11:$I$110,A33)</f>
        <v>0</v>
      </c>
      <c r="D33" s="11">
        <f>COUNTIF('競技者一覧'!$K$11:$K$111,A33)</f>
        <v>0</v>
      </c>
      <c r="E33" s="11">
        <f>COUNTIF('競技者一覧'!$M$11:$M$111,A33)</f>
        <v>0</v>
      </c>
      <c r="F33" s="11">
        <f>COUNTIF('競技者一覧'!$O$11:$O$111,A33)</f>
        <v>0</v>
      </c>
      <c r="G33" s="11">
        <f t="shared" si="0"/>
        <v>0</v>
      </c>
    </row>
    <row r="34" spans="1:7" ht="13.5">
      <c r="A34" t="s">
        <v>817</v>
      </c>
      <c r="B34" s="11">
        <f>COUNTIF('競技者一覧'!$G$11:$G$110,A34)</f>
        <v>0</v>
      </c>
      <c r="C34" s="11">
        <f>COUNTIF('競技者一覧'!$I$11:$I$110,A34)</f>
        <v>0</v>
      </c>
      <c r="D34" s="11">
        <f>COUNTIF('競技者一覧'!$K$11:$K$111,A34)</f>
        <v>0</v>
      </c>
      <c r="E34" s="11">
        <f>COUNTIF('競技者一覧'!$M$11:$M$111,A34)</f>
        <v>0</v>
      </c>
      <c r="F34" s="11">
        <f>COUNTIF('競技者一覧'!$O$11:$O$111,A34)</f>
        <v>0</v>
      </c>
      <c r="G34" s="11">
        <f t="shared" si="0"/>
        <v>0</v>
      </c>
    </row>
    <row r="35" spans="1:7" ht="13.5">
      <c r="A35" t="s">
        <v>818</v>
      </c>
      <c r="B35" s="11">
        <f>COUNTIF('競技者一覧'!$G$11:$G$110,A35)</f>
        <v>0</v>
      </c>
      <c r="C35" s="11">
        <f>COUNTIF('競技者一覧'!$I$11:$I$110,A35)</f>
        <v>0</v>
      </c>
      <c r="D35" s="11">
        <f>COUNTIF('競技者一覧'!$K$11:$K$111,A35)</f>
        <v>0</v>
      </c>
      <c r="E35" s="11">
        <f>COUNTIF('競技者一覧'!$M$11:$M$111,A35)</f>
        <v>0</v>
      </c>
      <c r="F35" s="11">
        <f>COUNTIF('競技者一覧'!$O$11:$O$111,A35)</f>
        <v>0</v>
      </c>
      <c r="G35" s="11">
        <f t="shared" si="0"/>
        <v>0</v>
      </c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showGridLines="0" zoomScalePageLayoutView="0" workbookViewId="0" topLeftCell="A1">
      <selection activeCell="B1" sqref="B1:J1"/>
    </sheetView>
  </sheetViews>
  <sheetFormatPr defaultColWidth="8.625" defaultRowHeight="13.5"/>
  <cols>
    <col min="1" max="7" width="8.625" style="0" customWidth="1"/>
    <col min="8" max="8" width="9.00390625" style="0" customWidth="1"/>
    <col min="9" max="9" width="11.125" style="0" customWidth="1"/>
    <col min="10" max="10" width="9.00390625" style="0" customWidth="1"/>
  </cols>
  <sheetData>
    <row r="1" spans="2:10" ht="27" customHeight="1">
      <c r="B1" s="183" t="s">
        <v>92</v>
      </c>
      <c r="C1" s="183"/>
      <c r="D1" s="183"/>
      <c r="E1" s="183"/>
      <c r="F1" s="183"/>
      <c r="G1" s="183"/>
      <c r="H1" s="183"/>
      <c r="I1" s="183"/>
      <c r="J1" s="183"/>
    </row>
    <row r="2" spans="2:10" ht="27" customHeight="1">
      <c r="B2" s="42" t="s">
        <v>37</v>
      </c>
      <c r="C2" s="181">
        <f>CONCATENATE('競技者一覧'!C6)</f>
      </c>
      <c r="D2" s="185"/>
      <c r="E2" s="182"/>
      <c r="F2" s="41"/>
      <c r="G2" s="181" t="s">
        <v>108</v>
      </c>
      <c r="H2" s="182"/>
      <c r="I2" s="43">
        <f>CONCATENATE('競技者一覧'!C5)</f>
      </c>
      <c r="J2" s="41"/>
    </row>
    <row r="3" spans="1:8" ht="21">
      <c r="A3" s="13"/>
      <c r="B3" s="184" t="s">
        <v>74</v>
      </c>
      <c r="C3" s="184"/>
      <c r="D3" s="184"/>
      <c r="E3" s="184"/>
      <c r="F3" s="184"/>
      <c r="G3" s="184"/>
      <c r="H3" s="184"/>
    </row>
    <row r="4" spans="1:8" ht="17.25" customHeight="1">
      <c r="A4" s="2"/>
      <c r="B4" s="14"/>
      <c r="C4" s="178" t="s">
        <v>52</v>
      </c>
      <c r="D4" s="179"/>
      <c r="E4" s="180" t="s">
        <v>53</v>
      </c>
      <c r="F4" s="180"/>
      <c r="H4" t="s">
        <v>82</v>
      </c>
    </row>
    <row r="5" spans="1:8" ht="17.25" customHeight="1">
      <c r="A5" s="12"/>
      <c r="B5" s="15">
        <v>100</v>
      </c>
      <c r="C5" s="176"/>
      <c r="D5" s="177"/>
      <c r="E5" s="180">
        <f>B5*C5</f>
        <v>0</v>
      </c>
      <c r="F5" s="180"/>
      <c r="H5" t="s">
        <v>83</v>
      </c>
    </row>
    <row r="6" spans="1:8" ht="17.25" customHeight="1">
      <c r="A6" s="2"/>
      <c r="B6" s="15">
        <v>200</v>
      </c>
      <c r="C6" s="176"/>
      <c r="D6" s="177"/>
      <c r="E6" s="180">
        <f aca="true" t="shared" si="0" ref="E6:E11">B6*C6</f>
        <v>0</v>
      </c>
      <c r="F6" s="180"/>
      <c r="H6" t="s">
        <v>84</v>
      </c>
    </row>
    <row r="7" spans="1:6" ht="17.25" customHeight="1">
      <c r="A7" s="2"/>
      <c r="B7" s="15">
        <v>300</v>
      </c>
      <c r="C7" s="176"/>
      <c r="D7" s="177"/>
      <c r="E7" s="180">
        <f t="shared" si="0"/>
        <v>0</v>
      </c>
      <c r="F7" s="180"/>
    </row>
    <row r="8" spans="1:8" ht="17.25" customHeight="1">
      <c r="A8" s="2"/>
      <c r="B8" s="15">
        <v>400</v>
      </c>
      <c r="C8" s="176"/>
      <c r="D8" s="177"/>
      <c r="E8" s="180">
        <f t="shared" si="0"/>
        <v>0</v>
      </c>
      <c r="F8" s="180"/>
      <c r="H8" t="s">
        <v>85</v>
      </c>
    </row>
    <row r="9" spans="1:6" ht="17.25" customHeight="1">
      <c r="A9" s="2"/>
      <c r="B9" s="15">
        <v>500</v>
      </c>
      <c r="C9" s="176"/>
      <c r="D9" s="177"/>
      <c r="E9" s="180">
        <f t="shared" si="0"/>
        <v>0</v>
      </c>
      <c r="F9" s="180"/>
    </row>
    <row r="10" spans="1:6" ht="17.25" customHeight="1">
      <c r="A10" s="2"/>
      <c r="B10" s="15">
        <v>1000</v>
      </c>
      <c r="C10" s="176"/>
      <c r="D10" s="177"/>
      <c r="E10" s="180">
        <f t="shared" si="0"/>
        <v>0</v>
      </c>
      <c r="F10" s="180"/>
    </row>
    <row r="11" spans="1:6" ht="17.25" customHeight="1">
      <c r="A11" s="2"/>
      <c r="B11" s="15">
        <v>1500</v>
      </c>
      <c r="C11" s="176"/>
      <c r="D11" s="177"/>
      <c r="E11" s="180">
        <f t="shared" si="0"/>
        <v>0</v>
      </c>
      <c r="F11" s="180"/>
    </row>
    <row r="12" spans="1:6" ht="17.25" customHeight="1">
      <c r="A12" s="2"/>
      <c r="B12" s="15" t="s">
        <v>51</v>
      </c>
      <c r="C12" s="178">
        <f>SUM(C5:D11)</f>
        <v>0</v>
      </c>
      <c r="D12" s="179"/>
      <c r="E12" s="180">
        <f>SUM(E5:F11)</f>
        <v>0</v>
      </c>
      <c r="F12" s="180"/>
    </row>
    <row r="15" spans="1:9" ht="13.5">
      <c r="A15" s="25"/>
      <c r="B15" s="25" t="s">
        <v>54</v>
      </c>
      <c r="C15" s="25"/>
      <c r="D15" s="25"/>
      <c r="E15" s="25"/>
      <c r="F15" s="25"/>
      <c r="G15" s="25"/>
      <c r="H15" s="25"/>
      <c r="I15" s="25"/>
    </row>
    <row r="16" spans="1:9" ht="14.25" thickBot="1">
      <c r="A16" s="175" t="s">
        <v>91</v>
      </c>
      <c r="B16" s="175"/>
      <c r="C16" s="175"/>
      <c r="D16" s="175"/>
      <c r="E16" s="175"/>
      <c r="F16" s="175"/>
      <c r="G16" s="175"/>
      <c r="H16" s="175"/>
      <c r="I16" s="175"/>
    </row>
    <row r="17" spans="1:10" ht="15" thickBot="1" thickTop="1">
      <c r="A17" s="26"/>
      <c r="B17" s="27" t="s">
        <v>73</v>
      </c>
      <c r="C17" s="16" t="s">
        <v>55</v>
      </c>
      <c r="D17" s="16" t="s">
        <v>56</v>
      </c>
      <c r="E17" s="16" t="s">
        <v>57</v>
      </c>
      <c r="F17" s="16" t="s">
        <v>58</v>
      </c>
      <c r="G17" s="16" t="s">
        <v>59</v>
      </c>
      <c r="H17" s="16" t="s">
        <v>60</v>
      </c>
      <c r="I17" s="17" t="s">
        <v>61</v>
      </c>
      <c r="J17" s="174"/>
    </row>
    <row r="18" spans="1:10" ht="15" thickBot="1" thickTop="1">
      <c r="A18" s="26"/>
      <c r="B18" s="18" t="s">
        <v>62</v>
      </c>
      <c r="C18" s="19" t="s">
        <v>63</v>
      </c>
      <c r="D18" s="19" t="s">
        <v>63</v>
      </c>
      <c r="E18" s="19" t="s">
        <v>63</v>
      </c>
      <c r="F18" s="19" t="s">
        <v>63</v>
      </c>
      <c r="G18" s="19" t="s">
        <v>63</v>
      </c>
      <c r="H18" s="19" t="s">
        <v>63</v>
      </c>
      <c r="I18" s="20" t="s">
        <v>63</v>
      </c>
      <c r="J18" s="174"/>
    </row>
    <row r="19" spans="1:10" ht="14.25" thickBot="1">
      <c r="A19" s="26"/>
      <c r="B19" s="18" t="s">
        <v>64</v>
      </c>
      <c r="C19" s="19" t="s">
        <v>65</v>
      </c>
      <c r="D19" s="19" t="s">
        <v>65</v>
      </c>
      <c r="E19" s="19" t="s">
        <v>65</v>
      </c>
      <c r="F19" s="19" t="s">
        <v>65</v>
      </c>
      <c r="G19" s="19" t="s">
        <v>63</v>
      </c>
      <c r="H19" s="19" t="s">
        <v>63</v>
      </c>
      <c r="I19" s="20" t="s">
        <v>63</v>
      </c>
      <c r="J19" s="174"/>
    </row>
    <row r="20" spans="1:10" ht="14.25" thickBot="1">
      <c r="A20" s="26"/>
      <c r="B20" s="18" t="s">
        <v>66</v>
      </c>
      <c r="C20" s="19" t="s">
        <v>67</v>
      </c>
      <c r="D20" s="19" t="s">
        <v>68</v>
      </c>
      <c r="E20" s="19" t="s">
        <v>69</v>
      </c>
      <c r="F20" s="19" t="s">
        <v>65</v>
      </c>
      <c r="G20" s="19" t="s">
        <v>63</v>
      </c>
      <c r="H20" s="19" t="s">
        <v>63</v>
      </c>
      <c r="I20" s="20" t="s">
        <v>63</v>
      </c>
      <c r="J20" s="174"/>
    </row>
    <row r="21" spans="1:10" ht="14.25" thickBot="1">
      <c r="A21" s="26"/>
      <c r="B21" s="18" t="s">
        <v>70</v>
      </c>
      <c r="C21" s="19" t="s">
        <v>65</v>
      </c>
      <c r="D21" s="19" t="s">
        <v>65</v>
      </c>
      <c r="E21" s="19" t="s">
        <v>65</v>
      </c>
      <c r="F21" s="19" t="s">
        <v>65</v>
      </c>
      <c r="G21" s="19" t="s">
        <v>65</v>
      </c>
      <c r="H21" s="19" t="s">
        <v>65</v>
      </c>
      <c r="I21" s="20" t="s">
        <v>65</v>
      </c>
      <c r="J21" s="174"/>
    </row>
    <row r="22" spans="1:10" ht="14.25" thickBot="1">
      <c r="A22" s="26"/>
      <c r="B22" s="18" t="s">
        <v>71</v>
      </c>
      <c r="C22" s="19" t="s">
        <v>69</v>
      </c>
      <c r="D22" s="19" t="s">
        <v>69</v>
      </c>
      <c r="E22" s="19" t="s">
        <v>69</v>
      </c>
      <c r="F22" s="19" t="s">
        <v>65</v>
      </c>
      <c r="G22" s="19" t="s">
        <v>65</v>
      </c>
      <c r="H22" s="19" t="s">
        <v>65</v>
      </c>
      <c r="I22" s="20" t="s">
        <v>65</v>
      </c>
      <c r="J22" s="174"/>
    </row>
    <row r="23" spans="1:10" ht="14.25" thickBot="1">
      <c r="A23" s="26"/>
      <c r="B23" s="21" t="s">
        <v>72</v>
      </c>
      <c r="C23" s="22" t="s">
        <v>67</v>
      </c>
      <c r="D23" s="22" t="s">
        <v>68</v>
      </c>
      <c r="E23" s="22" t="s">
        <v>69</v>
      </c>
      <c r="F23" s="22" t="s">
        <v>65</v>
      </c>
      <c r="G23" s="22" t="s">
        <v>65</v>
      </c>
      <c r="H23" s="22" t="s">
        <v>65</v>
      </c>
      <c r="I23" s="23" t="s">
        <v>65</v>
      </c>
      <c r="J23" s="174"/>
    </row>
    <row r="24" ht="14.25" thickTop="1">
      <c r="A24" s="24"/>
    </row>
    <row r="25" spans="2:9" ht="13.5">
      <c r="B25" s="24"/>
      <c r="C25" s="28"/>
      <c r="D25" s="28"/>
      <c r="E25" s="28"/>
      <c r="F25" s="28"/>
      <c r="G25" s="28"/>
      <c r="H25" s="28"/>
      <c r="I25" s="28"/>
    </row>
    <row r="26" spans="2:9" ht="13.5">
      <c r="B26" s="25" t="s">
        <v>87</v>
      </c>
      <c r="C26" s="25"/>
      <c r="D26" s="25"/>
      <c r="E26" s="25"/>
      <c r="F26" s="25"/>
      <c r="G26" s="25"/>
      <c r="H26" s="25"/>
      <c r="I26" s="25"/>
    </row>
    <row r="27" spans="2:9" ht="13.5">
      <c r="B27" s="25" t="s">
        <v>88</v>
      </c>
      <c r="C27" s="25"/>
      <c r="D27" s="25"/>
      <c r="E27" s="25"/>
      <c r="F27" s="25"/>
      <c r="G27" s="25"/>
      <c r="H27" s="25"/>
      <c r="I27" s="25"/>
    </row>
    <row r="28" spans="2:9" ht="13.5">
      <c r="B28" s="25" t="s">
        <v>75</v>
      </c>
      <c r="C28" s="25"/>
      <c r="D28" s="25"/>
      <c r="E28" s="25"/>
      <c r="F28" s="25"/>
      <c r="G28" s="25"/>
      <c r="H28" s="25"/>
      <c r="I28" s="25"/>
    </row>
    <row r="29" spans="2:9" ht="13.5">
      <c r="B29" s="25" t="s">
        <v>89</v>
      </c>
      <c r="C29" s="25"/>
      <c r="D29" s="25"/>
      <c r="E29" s="25"/>
      <c r="F29" s="25"/>
      <c r="G29" s="25"/>
      <c r="H29" s="25"/>
      <c r="I29" s="25"/>
    </row>
    <row r="30" spans="2:9" ht="13.5">
      <c r="B30" s="25" t="s">
        <v>76</v>
      </c>
      <c r="C30" s="25"/>
      <c r="D30" s="25"/>
      <c r="E30" s="25"/>
      <c r="F30" s="25"/>
      <c r="G30" s="25"/>
      <c r="H30" s="25"/>
      <c r="I30" s="25"/>
    </row>
    <row r="31" spans="2:9" ht="13.5">
      <c r="B31" s="25" t="s">
        <v>77</v>
      </c>
      <c r="C31" s="25"/>
      <c r="D31" s="25"/>
      <c r="E31" s="25"/>
      <c r="F31" s="25"/>
      <c r="G31" s="25"/>
      <c r="H31" s="25"/>
      <c r="I31" s="25"/>
    </row>
    <row r="32" spans="2:9" ht="13.5">
      <c r="B32" s="25" t="s">
        <v>78</v>
      </c>
      <c r="C32" s="25"/>
      <c r="D32" s="25"/>
      <c r="E32" s="25"/>
      <c r="F32" s="25"/>
      <c r="G32" s="25"/>
      <c r="H32" s="25"/>
      <c r="I32" s="25"/>
    </row>
    <row r="33" spans="2:9" ht="13.5">
      <c r="B33" s="25" t="s">
        <v>90</v>
      </c>
      <c r="C33" s="25"/>
      <c r="D33" s="25"/>
      <c r="E33" s="25"/>
      <c r="F33" s="25"/>
      <c r="G33" s="25"/>
      <c r="H33" s="25"/>
      <c r="I33" s="25"/>
    </row>
    <row r="34" spans="2:9" ht="13.5">
      <c r="B34" s="25" t="s">
        <v>86</v>
      </c>
      <c r="C34" s="29"/>
      <c r="D34" s="29"/>
      <c r="E34" s="29"/>
      <c r="F34" s="29"/>
      <c r="G34" s="29"/>
      <c r="H34" s="29"/>
      <c r="I34" s="29"/>
    </row>
    <row r="35" spans="2:9" ht="13.5">
      <c r="B35" s="29" t="s">
        <v>79</v>
      </c>
      <c r="C35" s="29"/>
      <c r="D35" s="29"/>
      <c r="E35" s="29"/>
      <c r="F35" s="29"/>
      <c r="G35" s="29"/>
      <c r="H35" s="29"/>
      <c r="I35" s="29"/>
    </row>
    <row r="36" spans="2:9" ht="13.5">
      <c r="B36" s="29" t="s">
        <v>80</v>
      </c>
      <c r="C36" s="29"/>
      <c r="D36" s="29"/>
      <c r="E36" s="29"/>
      <c r="F36" s="29"/>
      <c r="G36" s="29"/>
      <c r="H36" s="29"/>
      <c r="I36" s="29"/>
    </row>
    <row r="37" spans="2:9" ht="13.5">
      <c r="B37" s="29" t="s">
        <v>194</v>
      </c>
      <c r="C37" s="29"/>
      <c r="D37" s="29"/>
      <c r="E37" s="29"/>
      <c r="F37" s="29"/>
      <c r="G37" s="29"/>
      <c r="H37" s="29"/>
      <c r="I37" s="29"/>
    </row>
    <row r="38" spans="2:9" ht="13.5">
      <c r="B38" s="25" t="s">
        <v>81</v>
      </c>
      <c r="C38" s="25"/>
      <c r="D38" s="25"/>
      <c r="E38" s="25"/>
      <c r="F38" s="25"/>
      <c r="G38" s="25"/>
      <c r="H38" s="25"/>
      <c r="I38" s="25"/>
    </row>
    <row r="39" ht="13.5">
      <c r="B39" s="24"/>
    </row>
  </sheetData>
  <sheetProtection sheet="1"/>
  <mergeCells count="24">
    <mergeCell ref="B1:J1"/>
    <mergeCell ref="E9:F9"/>
    <mergeCell ref="E10:F10"/>
    <mergeCell ref="B3:H3"/>
    <mergeCell ref="C9:D9"/>
    <mergeCell ref="C2:E2"/>
    <mergeCell ref="E4:F4"/>
    <mergeCell ref="C8:D8"/>
    <mergeCell ref="E5:F5"/>
    <mergeCell ref="E6:F6"/>
    <mergeCell ref="G2:H2"/>
    <mergeCell ref="C4:D4"/>
    <mergeCell ref="C5:D5"/>
    <mergeCell ref="C6:D6"/>
    <mergeCell ref="E7:F7"/>
    <mergeCell ref="E8:F8"/>
    <mergeCell ref="J17:J23"/>
    <mergeCell ref="A16:I16"/>
    <mergeCell ref="C11:D11"/>
    <mergeCell ref="C12:D12"/>
    <mergeCell ref="C7:D7"/>
    <mergeCell ref="E12:F12"/>
    <mergeCell ref="C10:D10"/>
    <mergeCell ref="E11:F11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showGridLines="0" zoomScalePageLayoutView="0" workbookViewId="0" topLeftCell="A13">
      <selection activeCell="A1" sqref="A1:D2"/>
    </sheetView>
  </sheetViews>
  <sheetFormatPr defaultColWidth="8.625" defaultRowHeight="13.5"/>
  <cols>
    <col min="1" max="1" width="18.375" style="0" customWidth="1"/>
    <col min="2" max="2" width="8.625" style="0" customWidth="1"/>
    <col min="3" max="3" width="15.375" style="0" customWidth="1"/>
  </cols>
  <sheetData>
    <row r="1" spans="1:4" ht="13.5">
      <c r="A1" s="190" t="s">
        <v>195</v>
      </c>
      <c r="B1" s="190"/>
      <c r="C1" s="190"/>
      <c r="D1" s="190"/>
    </row>
    <row r="2" spans="1:4" ht="14.25" thickBot="1">
      <c r="A2" s="191"/>
      <c r="B2" s="191"/>
      <c r="C2" s="191"/>
      <c r="D2" s="191"/>
    </row>
    <row r="3" spans="1:4" ht="14.25" thickBot="1">
      <c r="A3" s="55" t="s">
        <v>193</v>
      </c>
      <c r="B3" s="56" t="s">
        <v>109</v>
      </c>
      <c r="C3" s="57" t="s">
        <v>110</v>
      </c>
      <c r="D3" s="58" t="s">
        <v>111</v>
      </c>
    </row>
    <row r="4" spans="1:4" ht="14.25" thickTop="1">
      <c r="A4" s="186" t="s">
        <v>62</v>
      </c>
      <c r="B4" s="44">
        <v>29</v>
      </c>
      <c r="C4" s="53" t="s">
        <v>112</v>
      </c>
      <c r="D4" s="45">
        <v>11</v>
      </c>
    </row>
    <row r="5" spans="1:4" ht="13.5">
      <c r="A5" s="186"/>
      <c r="B5" s="44">
        <v>29</v>
      </c>
      <c r="C5" s="53" t="s">
        <v>113</v>
      </c>
      <c r="D5" s="45">
        <v>11</v>
      </c>
    </row>
    <row r="6" spans="1:4" ht="13.5">
      <c r="A6" s="186"/>
      <c r="B6" s="44">
        <v>29</v>
      </c>
      <c r="C6" s="53" t="s">
        <v>114</v>
      </c>
      <c r="D6" s="45">
        <v>11</v>
      </c>
    </row>
    <row r="7" spans="1:4" ht="13.5">
      <c r="A7" s="186"/>
      <c r="B7" s="44">
        <v>29</v>
      </c>
      <c r="C7" s="53" t="s">
        <v>115</v>
      </c>
      <c r="D7" s="45">
        <v>11</v>
      </c>
    </row>
    <row r="8" spans="1:4" ht="13.5">
      <c r="A8" s="186"/>
      <c r="B8" s="44">
        <v>29</v>
      </c>
      <c r="C8" s="53" t="s">
        <v>116</v>
      </c>
      <c r="D8" s="45">
        <v>11</v>
      </c>
    </row>
    <row r="9" spans="1:4" ht="13.5">
      <c r="A9" s="186"/>
      <c r="B9" s="44">
        <v>29</v>
      </c>
      <c r="C9" s="53" t="s">
        <v>117</v>
      </c>
      <c r="D9" s="45">
        <v>10</v>
      </c>
    </row>
    <row r="10" spans="1:4" ht="13.5">
      <c r="A10" s="186"/>
      <c r="B10" s="44">
        <v>29</v>
      </c>
      <c r="C10" s="53" t="s">
        <v>118</v>
      </c>
      <c r="D10" s="45">
        <v>10</v>
      </c>
    </row>
    <row r="11" spans="1:4" ht="13.5">
      <c r="A11" s="186"/>
      <c r="B11" s="44">
        <v>29</v>
      </c>
      <c r="C11" s="53" t="s">
        <v>119</v>
      </c>
      <c r="D11" s="45">
        <v>10</v>
      </c>
    </row>
    <row r="12" spans="1:4" ht="13.5">
      <c r="A12" s="186"/>
      <c r="B12" s="44">
        <v>29</v>
      </c>
      <c r="C12" s="53" t="s">
        <v>120</v>
      </c>
      <c r="D12" s="45">
        <v>9</v>
      </c>
    </row>
    <row r="13" spans="1:4" ht="13.5">
      <c r="A13" s="186"/>
      <c r="B13" s="44">
        <v>29</v>
      </c>
      <c r="C13" s="53" t="s">
        <v>121</v>
      </c>
      <c r="D13" s="45">
        <v>9</v>
      </c>
    </row>
    <row r="14" spans="1:4" ht="13.5">
      <c r="A14" s="186"/>
      <c r="B14" s="44">
        <v>29</v>
      </c>
      <c r="C14" s="53" t="s">
        <v>122</v>
      </c>
      <c r="D14" s="45">
        <v>9</v>
      </c>
    </row>
    <row r="15" spans="1:4" ht="13.5">
      <c r="A15" s="186"/>
      <c r="B15" s="44">
        <v>29</v>
      </c>
      <c r="C15" s="53" t="s">
        <v>123</v>
      </c>
      <c r="D15" s="45">
        <v>9</v>
      </c>
    </row>
    <row r="16" spans="1:4" ht="13.5">
      <c r="A16" s="186"/>
      <c r="B16" s="44">
        <v>29</v>
      </c>
      <c r="C16" s="53" t="s">
        <v>124</v>
      </c>
      <c r="D16" s="45">
        <v>8</v>
      </c>
    </row>
    <row r="17" spans="1:4" ht="13.5">
      <c r="A17" s="186"/>
      <c r="B17" s="44">
        <v>29</v>
      </c>
      <c r="C17" s="53" t="s">
        <v>125</v>
      </c>
      <c r="D17" s="45">
        <v>8</v>
      </c>
    </row>
    <row r="18" spans="1:4" ht="13.5">
      <c r="A18" s="187"/>
      <c r="B18" s="50">
        <v>29</v>
      </c>
      <c r="C18" s="7" t="s">
        <v>126</v>
      </c>
      <c r="D18" s="51">
        <v>7</v>
      </c>
    </row>
    <row r="19" spans="1:4" ht="13.5">
      <c r="A19" s="186" t="s">
        <v>64</v>
      </c>
      <c r="B19" s="44">
        <v>29</v>
      </c>
      <c r="C19" s="53" t="s">
        <v>127</v>
      </c>
      <c r="D19" s="45">
        <v>8</v>
      </c>
    </row>
    <row r="20" spans="1:4" ht="13.5">
      <c r="A20" s="186"/>
      <c r="B20" s="44">
        <v>29</v>
      </c>
      <c r="C20" s="53" t="s">
        <v>128</v>
      </c>
      <c r="D20" s="45">
        <v>5</v>
      </c>
    </row>
    <row r="21" spans="1:4" ht="13.5">
      <c r="A21" s="186"/>
      <c r="B21" s="44">
        <v>29</v>
      </c>
      <c r="C21" s="53" t="s">
        <v>129</v>
      </c>
      <c r="D21" s="45">
        <v>3</v>
      </c>
    </row>
    <row r="22" spans="1:4" ht="13.5">
      <c r="A22" s="188" t="s">
        <v>70</v>
      </c>
      <c r="B22" s="48">
        <v>29</v>
      </c>
      <c r="C22" s="52" t="s">
        <v>130</v>
      </c>
      <c r="D22" s="49">
        <v>10</v>
      </c>
    </row>
    <row r="23" spans="1:4" ht="13.5">
      <c r="A23" s="186"/>
      <c r="B23" s="44">
        <v>29</v>
      </c>
      <c r="C23" s="53" t="s">
        <v>131</v>
      </c>
      <c r="D23" s="45">
        <v>10</v>
      </c>
    </row>
    <row r="24" spans="1:4" ht="13.5">
      <c r="A24" s="186"/>
      <c r="B24" s="44">
        <v>26</v>
      </c>
      <c r="C24" s="53" t="s">
        <v>132</v>
      </c>
      <c r="D24" s="45">
        <v>8</v>
      </c>
    </row>
    <row r="25" spans="1:4" ht="13.5">
      <c r="A25" s="186"/>
      <c r="B25" s="44">
        <v>29</v>
      </c>
      <c r="C25" s="53" t="s">
        <v>133</v>
      </c>
      <c r="D25" s="45">
        <v>8</v>
      </c>
    </row>
    <row r="26" spans="1:4" ht="13.5">
      <c r="A26" s="186"/>
      <c r="B26" s="44">
        <v>29</v>
      </c>
      <c r="C26" s="53" t="s">
        <v>134</v>
      </c>
      <c r="D26" s="45">
        <v>8</v>
      </c>
    </row>
    <row r="27" spans="1:4" ht="13.5">
      <c r="A27" s="186"/>
      <c r="B27" s="44">
        <v>29</v>
      </c>
      <c r="C27" s="53" t="s">
        <v>135</v>
      </c>
      <c r="D27" s="45">
        <v>8</v>
      </c>
    </row>
    <row r="28" spans="1:4" ht="13.5">
      <c r="A28" s="186"/>
      <c r="B28" s="44">
        <v>29</v>
      </c>
      <c r="C28" s="53" t="s">
        <v>136</v>
      </c>
      <c r="D28" s="45">
        <v>8</v>
      </c>
    </row>
    <row r="29" spans="1:4" ht="13.5">
      <c r="A29" s="186"/>
      <c r="B29" s="44">
        <v>29</v>
      </c>
      <c r="C29" s="53" t="s">
        <v>137</v>
      </c>
      <c r="D29" s="45">
        <v>8</v>
      </c>
    </row>
    <row r="30" spans="1:4" ht="13.5">
      <c r="A30" s="186"/>
      <c r="B30" s="44">
        <v>29</v>
      </c>
      <c r="C30" s="53" t="s">
        <v>138</v>
      </c>
      <c r="D30" s="45">
        <v>8</v>
      </c>
    </row>
    <row r="31" spans="1:4" ht="13.5">
      <c r="A31" s="186"/>
      <c r="B31" s="44">
        <v>29</v>
      </c>
      <c r="C31" s="53" t="s">
        <v>139</v>
      </c>
      <c r="D31" s="45">
        <v>8</v>
      </c>
    </row>
    <row r="32" spans="1:4" ht="13.5">
      <c r="A32" s="186"/>
      <c r="B32" s="44">
        <v>29</v>
      </c>
      <c r="C32" s="53" t="s">
        <v>140</v>
      </c>
      <c r="D32" s="45">
        <v>8</v>
      </c>
    </row>
    <row r="33" spans="1:4" ht="13.5">
      <c r="A33" s="186"/>
      <c r="B33" s="44">
        <v>26</v>
      </c>
      <c r="C33" s="53" t="s">
        <v>141</v>
      </c>
      <c r="D33" s="45">
        <v>7</v>
      </c>
    </row>
    <row r="34" spans="1:4" ht="13.5">
      <c r="A34" s="186"/>
      <c r="B34" s="44">
        <v>27</v>
      </c>
      <c r="C34" s="53" t="s">
        <v>142</v>
      </c>
      <c r="D34" s="45">
        <v>7</v>
      </c>
    </row>
    <row r="35" spans="1:4" ht="13.5">
      <c r="A35" s="186"/>
      <c r="B35" s="44">
        <v>27</v>
      </c>
      <c r="C35" s="53" t="s">
        <v>143</v>
      </c>
      <c r="D35" s="45">
        <v>7</v>
      </c>
    </row>
    <row r="36" spans="1:4" ht="13.5">
      <c r="A36" s="186"/>
      <c r="B36" s="44">
        <v>29</v>
      </c>
      <c r="C36" s="53" t="s">
        <v>144</v>
      </c>
      <c r="D36" s="45">
        <v>7</v>
      </c>
    </row>
    <row r="37" spans="1:4" ht="13.5">
      <c r="A37" s="186"/>
      <c r="B37" s="44">
        <v>29</v>
      </c>
      <c r="C37" s="53" t="s">
        <v>145</v>
      </c>
      <c r="D37" s="45">
        <v>7</v>
      </c>
    </row>
    <row r="38" spans="1:4" ht="13.5">
      <c r="A38" s="186"/>
      <c r="B38" s="44">
        <v>29</v>
      </c>
      <c r="C38" s="53" t="s">
        <v>146</v>
      </c>
      <c r="D38" s="45">
        <v>7</v>
      </c>
    </row>
    <row r="39" spans="1:4" ht="13.5">
      <c r="A39" s="186"/>
      <c r="B39" s="44">
        <v>29</v>
      </c>
      <c r="C39" s="53" t="s">
        <v>147</v>
      </c>
      <c r="D39" s="45">
        <v>7</v>
      </c>
    </row>
    <row r="40" spans="1:4" ht="13.5">
      <c r="A40" s="186"/>
      <c r="B40" s="44">
        <v>29</v>
      </c>
      <c r="C40" s="53" t="s">
        <v>148</v>
      </c>
      <c r="D40" s="45">
        <v>7</v>
      </c>
    </row>
    <row r="41" spans="1:4" ht="13.5">
      <c r="A41" s="186"/>
      <c r="B41" s="44">
        <v>29</v>
      </c>
      <c r="C41" s="53" t="s">
        <v>149</v>
      </c>
      <c r="D41" s="45">
        <v>7</v>
      </c>
    </row>
    <row r="42" spans="1:4" ht="13.5">
      <c r="A42" s="186"/>
      <c r="B42" s="44">
        <v>24</v>
      </c>
      <c r="C42" s="53" t="s">
        <v>150</v>
      </c>
      <c r="D42" s="45">
        <v>6</v>
      </c>
    </row>
    <row r="43" spans="1:4" ht="13.5">
      <c r="A43" s="186"/>
      <c r="B43" s="44">
        <v>26</v>
      </c>
      <c r="C43" s="53" t="s">
        <v>151</v>
      </c>
      <c r="D43" s="45">
        <v>6</v>
      </c>
    </row>
    <row r="44" spans="1:4" ht="13.5">
      <c r="A44" s="186"/>
      <c r="B44" s="44">
        <v>26</v>
      </c>
      <c r="C44" s="53" t="s">
        <v>152</v>
      </c>
      <c r="D44" s="45">
        <v>6</v>
      </c>
    </row>
    <row r="45" spans="1:4" ht="13.5">
      <c r="A45" s="186"/>
      <c r="B45" s="44">
        <v>26</v>
      </c>
      <c r="C45" s="53" t="s">
        <v>153</v>
      </c>
      <c r="D45" s="45">
        <v>6</v>
      </c>
    </row>
    <row r="46" spans="1:4" ht="13.5">
      <c r="A46" s="186"/>
      <c r="B46" s="44">
        <v>29</v>
      </c>
      <c r="C46" s="53" t="s">
        <v>154</v>
      </c>
      <c r="D46" s="45">
        <v>6</v>
      </c>
    </row>
    <row r="47" spans="1:4" ht="13.5">
      <c r="A47" s="186"/>
      <c r="B47" s="44">
        <v>29</v>
      </c>
      <c r="C47" s="53" t="s">
        <v>155</v>
      </c>
      <c r="D47" s="45">
        <v>6</v>
      </c>
    </row>
    <row r="48" spans="1:4" ht="13.5">
      <c r="A48" s="186"/>
      <c r="B48" s="44">
        <v>29</v>
      </c>
      <c r="C48" s="53" t="s">
        <v>156</v>
      </c>
      <c r="D48" s="45">
        <v>6</v>
      </c>
    </row>
    <row r="49" spans="1:4" ht="13.5">
      <c r="A49" s="186"/>
      <c r="B49" s="44">
        <v>29</v>
      </c>
      <c r="C49" s="53" t="s">
        <v>157</v>
      </c>
      <c r="D49" s="45">
        <v>6</v>
      </c>
    </row>
    <row r="50" spans="1:4" ht="13.5">
      <c r="A50" s="186"/>
      <c r="B50" s="44">
        <v>29</v>
      </c>
      <c r="C50" s="53" t="s">
        <v>158</v>
      </c>
      <c r="D50" s="45">
        <v>6</v>
      </c>
    </row>
    <row r="51" spans="1:4" ht="13.5">
      <c r="A51" s="186"/>
      <c r="B51" s="44">
        <v>29</v>
      </c>
      <c r="C51" s="53" t="s">
        <v>159</v>
      </c>
      <c r="D51" s="45">
        <v>6</v>
      </c>
    </row>
    <row r="52" spans="1:4" ht="13.5">
      <c r="A52" s="186"/>
      <c r="B52" s="44">
        <v>23</v>
      </c>
      <c r="C52" s="53" t="s">
        <v>160</v>
      </c>
      <c r="D52" s="45">
        <v>5</v>
      </c>
    </row>
    <row r="53" spans="1:4" ht="13.5">
      <c r="A53" s="186"/>
      <c r="B53" s="44">
        <v>26</v>
      </c>
      <c r="C53" s="53" t="s">
        <v>161</v>
      </c>
      <c r="D53" s="45">
        <v>5</v>
      </c>
    </row>
    <row r="54" spans="1:4" ht="13.5">
      <c r="A54" s="186"/>
      <c r="B54" s="44">
        <v>26</v>
      </c>
      <c r="C54" s="53" t="s">
        <v>162</v>
      </c>
      <c r="D54" s="45">
        <v>5</v>
      </c>
    </row>
    <row r="55" spans="1:4" ht="13.5">
      <c r="A55" s="186"/>
      <c r="B55" s="44">
        <v>26</v>
      </c>
      <c r="C55" s="53" t="s">
        <v>163</v>
      </c>
      <c r="D55" s="45">
        <v>5</v>
      </c>
    </row>
    <row r="56" spans="1:4" ht="13.5">
      <c r="A56" s="186"/>
      <c r="B56" s="44">
        <v>26</v>
      </c>
      <c r="C56" s="53" t="s">
        <v>164</v>
      </c>
      <c r="D56" s="45">
        <v>5</v>
      </c>
    </row>
    <row r="57" spans="1:4" ht="13.5">
      <c r="A57" s="186"/>
      <c r="B57" s="44">
        <v>26</v>
      </c>
      <c r="C57" s="53" t="s">
        <v>165</v>
      </c>
      <c r="D57" s="45">
        <v>5</v>
      </c>
    </row>
    <row r="58" spans="1:4" ht="13.5">
      <c r="A58" s="186"/>
      <c r="B58" s="44">
        <v>26</v>
      </c>
      <c r="C58" s="53" t="s">
        <v>166</v>
      </c>
      <c r="D58" s="45">
        <v>5</v>
      </c>
    </row>
    <row r="59" spans="1:4" ht="13.5">
      <c r="A59" s="186"/>
      <c r="B59" s="44">
        <v>26</v>
      </c>
      <c r="C59" s="53" t="s">
        <v>167</v>
      </c>
      <c r="D59" s="45">
        <v>5</v>
      </c>
    </row>
    <row r="60" spans="1:4" ht="13.5">
      <c r="A60" s="186"/>
      <c r="B60" s="44">
        <v>27</v>
      </c>
      <c r="C60" s="53" t="s">
        <v>168</v>
      </c>
      <c r="D60" s="45">
        <v>5</v>
      </c>
    </row>
    <row r="61" spans="1:4" ht="13.5">
      <c r="A61" s="186"/>
      <c r="B61" s="44">
        <v>29</v>
      </c>
      <c r="C61" s="53" t="s">
        <v>169</v>
      </c>
      <c r="D61" s="45">
        <v>5</v>
      </c>
    </row>
    <row r="62" spans="1:4" ht="13.5">
      <c r="A62" s="186"/>
      <c r="B62" s="44">
        <v>29</v>
      </c>
      <c r="C62" s="53" t="s">
        <v>170</v>
      </c>
      <c r="D62" s="45">
        <v>5</v>
      </c>
    </row>
    <row r="63" spans="1:4" ht="13.5">
      <c r="A63" s="186"/>
      <c r="B63" s="44">
        <v>29</v>
      </c>
      <c r="C63" s="53" t="s">
        <v>171</v>
      </c>
      <c r="D63" s="45">
        <v>5</v>
      </c>
    </row>
    <row r="64" spans="1:4" ht="13.5">
      <c r="A64" s="186"/>
      <c r="B64" s="44">
        <v>29</v>
      </c>
      <c r="C64" s="53" t="s">
        <v>172</v>
      </c>
      <c r="D64" s="45">
        <v>5</v>
      </c>
    </row>
    <row r="65" spans="1:4" ht="13.5">
      <c r="A65" s="187"/>
      <c r="B65" s="50">
        <v>29</v>
      </c>
      <c r="C65" s="7" t="s">
        <v>173</v>
      </c>
      <c r="D65" s="51">
        <v>5</v>
      </c>
    </row>
    <row r="66" spans="1:4" ht="13.5">
      <c r="A66" s="186" t="s">
        <v>71</v>
      </c>
      <c r="B66" s="44">
        <v>29</v>
      </c>
      <c r="C66" s="53" t="s">
        <v>174</v>
      </c>
      <c r="D66" s="45">
        <v>4</v>
      </c>
    </row>
    <row r="67" spans="1:4" ht="13.5">
      <c r="A67" s="186"/>
      <c r="B67" s="44">
        <v>29</v>
      </c>
      <c r="C67" s="53" t="s">
        <v>175</v>
      </c>
      <c r="D67" s="45">
        <v>4</v>
      </c>
    </row>
    <row r="68" spans="1:4" ht="13.5">
      <c r="A68" s="186"/>
      <c r="B68" s="44">
        <v>29</v>
      </c>
      <c r="C68" s="53" t="s">
        <v>176</v>
      </c>
      <c r="D68" s="45">
        <v>4</v>
      </c>
    </row>
    <row r="69" spans="1:4" ht="13.5">
      <c r="A69" s="186"/>
      <c r="B69" s="44">
        <v>29</v>
      </c>
      <c r="C69" s="53" t="s">
        <v>177</v>
      </c>
      <c r="D69" s="45">
        <v>4</v>
      </c>
    </row>
    <row r="70" spans="1:4" ht="13.5">
      <c r="A70" s="186"/>
      <c r="B70" s="44">
        <v>29</v>
      </c>
      <c r="C70" s="53" t="s">
        <v>178</v>
      </c>
      <c r="D70" s="45">
        <v>4</v>
      </c>
    </row>
    <row r="71" spans="1:4" ht="13.5">
      <c r="A71" s="186"/>
      <c r="B71" s="44">
        <v>29</v>
      </c>
      <c r="C71" s="53" t="s">
        <v>179</v>
      </c>
      <c r="D71" s="45">
        <v>4</v>
      </c>
    </row>
    <row r="72" spans="1:4" ht="13.5">
      <c r="A72" s="186"/>
      <c r="B72" s="44">
        <v>26</v>
      </c>
      <c r="C72" s="53" t="s">
        <v>180</v>
      </c>
      <c r="D72" s="45">
        <v>3</v>
      </c>
    </row>
    <row r="73" spans="1:4" ht="13.5">
      <c r="A73" s="186"/>
      <c r="B73" s="44">
        <v>26</v>
      </c>
      <c r="C73" s="53" t="s">
        <v>181</v>
      </c>
      <c r="D73" s="45">
        <v>3</v>
      </c>
    </row>
    <row r="74" spans="1:4" ht="13.5">
      <c r="A74" s="186"/>
      <c r="B74" s="44">
        <v>26</v>
      </c>
      <c r="C74" s="53" t="s">
        <v>182</v>
      </c>
      <c r="D74" s="45">
        <v>3</v>
      </c>
    </row>
    <row r="75" spans="1:4" ht="13.5">
      <c r="A75" s="186"/>
      <c r="B75" s="44">
        <v>26</v>
      </c>
      <c r="C75" s="53" t="s">
        <v>183</v>
      </c>
      <c r="D75" s="45">
        <v>3</v>
      </c>
    </row>
    <row r="76" spans="1:4" ht="13.5">
      <c r="A76" s="186"/>
      <c r="B76" s="44">
        <v>26</v>
      </c>
      <c r="C76" s="53" t="s">
        <v>162</v>
      </c>
      <c r="D76" s="45">
        <v>3</v>
      </c>
    </row>
    <row r="77" spans="1:4" ht="13.5">
      <c r="A77" s="186"/>
      <c r="B77" s="44">
        <v>26</v>
      </c>
      <c r="C77" s="53" t="s">
        <v>184</v>
      </c>
      <c r="D77" s="45">
        <v>3</v>
      </c>
    </row>
    <row r="78" spans="1:4" ht="13.5">
      <c r="A78" s="186"/>
      <c r="B78" s="44">
        <v>27</v>
      </c>
      <c r="C78" s="53" t="s">
        <v>185</v>
      </c>
      <c r="D78" s="45">
        <v>3</v>
      </c>
    </row>
    <row r="79" spans="1:4" ht="13.5">
      <c r="A79" s="186"/>
      <c r="B79" s="44">
        <v>27</v>
      </c>
      <c r="C79" s="53" t="s">
        <v>186</v>
      </c>
      <c r="D79" s="45">
        <v>3</v>
      </c>
    </row>
    <row r="80" spans="1:4" ht="13.5">
      <c r="A80" s="186"/>
      <c r="B80" s="44">
        <v>27</v>
      </c>
      <c r="C80" s="53" t="s">
        <v>187</v>
      </c>
      <c r="D80" s="45">
        <v>3</v>
      </c>
    </row>
    <row r="81" spans="1:4" ht="13.5">
      <c r="A81" s="186"/>
      <c r="B81" s="44">
        <v>29</v>
      </c>
      <c r="C81" s="53" t="s">
        <v>188</v>
      </c>
      <c r="D81" s="45">
        <v>3</v>
      </c>
    </row>
    <row r="82" spans="1:4" ht="13.5">
      <c r="A82" s="186"/>
      <c r="B82" s="44">
        <v>29</v>
      </c>
      <c r="C82" s="53" t="s">
        <v>189</v>
      </c>
      <c r="D82" s="45">
        <v>3</v>
      </c>
    </row>
    <row r="83" spans="1:4" ht="13.5">
      <c r="A83" s="186"/>
      <c r="B83" s="44">
        <v>29</v>
      </c>
      <c r="C83" s="53" t="s">
        <v>190</v>
      </c>
      <c r="D83" s="45">
        <v>3</v>
      </c>
    </row>
    <row r="84" spans="1:4" ht="13.5">
      <c r="A84" s="186"/>
      <c r="B84" s="44">
        <v>29</v>
      </c>
      <c r="C84" s="53" t="s">
        <v>191</v>
      </c>
      <c r="D84" s="45">
        <v>3</v>
      </c>
    </row>
    <row r="85" spans="1:4" ht="13.5">
      <c r="A85" s="186"/>
      <c r="B85" s="44">
        <v>29</v>
      </c>
      <c r="C85" s="53" t="s">
        <v>192</v>
      </c>
      <c r="D85" s="45">
        <v>3</v>
      </c>
    </row>
    <row r="86" spans="1:4" ht="14.25" thickBot="1">
      <c r="A86" s="189"/>
      <c r="B86" s="46">
        <v>29</v>
      </c>
      <c r="C86" s="54" t="s">
        <v>191</v>
      </c>
      <c r="D86" s="47">
        <v>3</v>
      </c>
    </row>
  </sheetData>
  <sheetProtection sheet="1"/>
  <mergeCells count="5">
    <mergeCell ref="A4:A18"/>
    <mergeCell ref="A19:A21"/>
    <mergeCell ref="A22:A65"/>
    <mergeCell ref="A66:A86"/>
    <mergeCell ref="A1:D2"/>
  </mergeCell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A2" sqref="A2:I18"/>
    </sheetView>
  </sheetViews>
  <sheetFormatPr defaultColWidth="13.00390625" defaultRowHeight="13.5"/>
  <cols>
    <col min="1" max="1" width="16.125" style="31" customWidth="1"/>
    <col min="2" max="3" width="16.625" style="31" customWidth="1"/>
    <col min="4" max="7" width="9.625" style="31" customWidth="1"/>
    <col min="8" max="9" width="18.375" style="31" customWidth="1"/>
    <col min="10" max="16384" width="13.00390625" style="31" customWidth="1"/>
  </cols>
  <sheetData>
    <row r="1" spans="1:9" ht="13.5">
      <c r="A1" s="31" t="s">
        <v>93</v>
      </c>
      <c r="B1" s="31" t="s">
        <v>94</v>
      </c>
      <c r="C1" s="31" t="s">
        <v>95</v>
      </c>
      <c r="D1" s="31" t="s">
        <v>96</v>
      </c>
      <c r="E1" s="31" t="s">
        <v>97</v>
      </c>
      <c r="F1" s="31" t="s">
        <v>98</v>
      </c>
      <c r="G1" s="31" t="s">
        <v>99</v>
      </c>
      <c r="H1" s="31" t="s">
        <v>100</v>
      </c>
      <c r="I1" s="31" t="s">
        <v>101</v>
      </c>
    </row>
    <row r="2" spans="1:9" ht="13.5">
      <c r="A2" s="31" t="str">
        <f>CONCATENATE($F$2,Sheet2!B2)</f>
        <v>001</v>
      </c>
      <c r="B2" s="31" t="str">
        <f>CONCATENATE('競技者一覧'!C11,"(",'競技者一覧'!F11,")")</f>
        <v>()</v>
      </c>
      <c r="C2" s="31">
        <f>CONCATENATE('競技者一覧'!D11)</f>
      </c>
      <c r="D2" s="31">
        <f>'競技者一覧'!E11</f>
        <v>0</v>
      </c>
      <c r="E2" s="31">
        <v>29</v>
      </c>
      <c r="F2" s="31">
        <f>_xlfn.IFERROR(VLOOKUP('競技者一覧'!$C$6,'学校番号表'!$B$2:$C$902,2,FALSE),"")</f>
      </c>
      <c r="G2" s="31">
        <f>CONCATENATE('競技者一覧'!B11)</f>
      </c>
      <c r="H2" s="31">
        <f>_xlfn.IFERROR(CONCATENATE(VLOOKUP('競技者一覧'!G11,'種目一覧'!$D$1:$F$42,2,FALSE)," ",REPT("0",VLOOKUP('競技者一覧'!G11,'種目一覧'!$D$1:$F$42,3,FALSE)-LEN('競技者一覧'!H11)),'競技者一覧'!H11),"")</f>
      </c>
      <c r="I2" s="31">
        <f>_xlfn.IFERROR(CONCATENATE(VLOOKUP('競技者一覧'!I11,'種目一覧'!$D$1:$F$42,2,FALSE)," ",REPT("0",VLOOKUP('競技者一覧'!I11,'種目一覧'!$D$1:$F$42,3,FALSE)-LEN('競技者一覧'!J11)),'競技者一覧'!J11),"")</f>
      </c>
    </row>
    <row r="3" spans="1:9" ht="13.5">
      <c r="A3" s="31" t="str">
        <f>CONCATENATE($F$2,Sheet2!B3)</f>
        <v>002</v>
      </c>
      <c r="B3" s="31" t="str">
        <f>CONCATENATE('競技者一覧'!C12,"(",'競技者一覧'!F12,")")</f>
        <v>()</v>
      </c>
      <c r="C3" s="31">
        <f>CONCATENATE('競技者一覧'!D12)</f>
      </c>
      <c r="D3" s="31">
        <f>'競技者一覧'!E12</f>
        <v>0</v>
      </c>
      <c r="E3" s="31">
        <v>29</v>
      </c>
      <c r="F3" s="31">
        <f>_xlfn.IFERROR(VLOOKUP('競技者一覧'!$C$6,'学校番号表'!$B$2:$C$902,2,FALSE),"")</f>
      </c>
      <c r="G3" s="31">
        <f>CONCATENATE('競技者一覧'!B12)</f>
      </c>
      <c r="H3" s="31">
        <f>_xlfn.IFERROR(CONCATENATE(VLOOKUP('競技者一覧'!G12,'種目一覧'!$D$1:$F$42,2,FALSE)," ",REPT("0",VLOOKUP('競技者一覧'!G12,'種目一覧'!$D$1:$F$42,3,FALSE)-LEN('競技者一覧'!H12)),'競技者一覧'!H12),"")</f>
      </c>
      <c r="I3" s="31">
        <f>_xlfn.IFERROR(CONCATENATE(VLOOKUP('競技者一覧'!I12,'種目一覧'!$D$1:$F$42,2,FALSE)," ",REPT("0",VLOOKUP('競技者一覧'!I12,'種目一覧'!$D$1:$F$42,3,FALSE)-LEN('競技者一覧'!J12)),'競技者一覧'!J12),"")</f>
      </c>
    </row>
    <row r="4" spans="1:9" ht="13.5">
      <c r="A4" s="31" t="str">
        <f>CONCATENATE($F$2,Sheet2!B4)</f>
        <v>003</v>
      </c>
      <c r="B4" s="31" t="str">
        <f>CONCATENATE('競技者一覧'!C13,"(",'競技者一覧'!F13,")")</f>
        <v>()</v>
      </c>
      <c r="C4" s="31">
        <f>CONCATENATE('競技者一覧'!D13)</f>
      </c>
      <c r="D4" s="31">
        <f>'競技者一覧'!E13</f>
        <v>0</v>
      </c>
      <c r="E4" s="31">
        <v>29</v>
      </c>
      <c r="F4" s="31">
        <f>_xlfn.IFERROR(VLOOKUP('競技者一覧'!$C$6,'学校番号表'!$B$2:$C$902,2,FALSE),"")</f>
      </c>
      <c r="G4" s="31">
        <f>CONCATENATE('競技者一覧'!B13)</f>
      </c>
      <c r="H4" s="31">
        <f>_xlfn.IFERROR(CONCATENATE(VLOOKUP('競技者一覧'!G13,'種目一覧'!$D$1:$F$42,2,FALSE)," ",REPT("0",VLOOKUP('競技者一覧'!G13,'種目一覧'!$D$1:$F$42,3,FALSE)-LEN('競技者一覧'!H13)),'競技者一覧'!H13),"")</f>
      </c>
      <c r="I4" s="31">
        <f>_xlfn.IFERROR(CONCATENATE(VLOOKUP('競技者一覧'!I13,'種目一覧'!$D$1:$F$42,2,FALSE)," ",REPT("0",VLOOKUP('競技者一覧'!I13,'種目一覧'!$D$1:$F$42,3,FALSE)-LEN('競技者一覧'!J13)),'競技者一覧'!J13),"")</f>
      </c>
    </row>
    <row r="5" spans="1:9" ht="13.5">
      <c r="A5" s="31" t="str">
        <f>CONCATENATE($F$2,Sheet2!B5)</f>
        <v>004</v>
      </c>
      <c r="B5" s="31" t="str">
        <f>CONCATENATE('競技者一覧'!C14,"(",'競技者一覧'!F14,")")</f>
        <v>()</v>
      </c>
      <c r="C5" s="31">
        <f>CONCATENATE('競技者一覧'!D14)</f>
      </c>
      <c r="D5" s="31">
        <f>'競技者一覧'!E14</f>
        <v>0</v>
      </c>
      <c r="E5" s="31">
        <v>29</v>
      </c>
      <c r="F5" s="31">
        <f>_xlfn.IFERROR(VLOOKUP('競技者一覧'!$C$6,'学校番号表'!$B$2:$C$902,2,FALSE),"")</f>
      </c>
      <c r="G5" s="31">
        <f>CONCATENATE('競技者一覧'!B14)</f>
      </c>
      <c r="H5" s="31">
        <f>_xlfn.IFERROR(CONCATENATE(VLOOKUP('競技者一覧'!G14,'種目一覧'!$D$1:$F$42,2,FALSE)," ",REPT("0",VLOOKUP('競技者一覧'!G14,'種目一覧'!$D$1:$F$42,3,FALSE)-LEN('競技者一覧'!H14)),'競技者一覧'!H14),"")</f>
      </c>
      <c r="I5" s="31">
        <f>_xlfn.IFERROR(CONCATENATE(VLOOKUP('競技者一覧'!I14,'種目一覧'!$D$1:$F$42,2,FALSE)," ",REPT("0",VLOOKUP('競技者一覧'!I14,'種目一覧'!$D$1:$F$42,3,FALSE)-LEN('競技者一覧'!J14)),'競技者一覧'!J14),"")</f>
      </c>
    </row>
    <row r="6" spans="1:9" ht="13.5">
      <c r="A6" s="31" t="str">
        <f>CONCATENATE($F$2,Sheet2!B6)</f>
        <v>005</v>
      </c>
      <c r="B6" s="31" t="str">
        <f>CONCATENATE('競技者一覧'!C15,"(",'競技者一覧'!F15,")")</f>
        <v>()</v>
      </c>
      <c r="C6" s="31">
        <f>CONCATENATE('競技者一覧'!D15)</f>
      </c>
      <c r="D6" s="31">
        <f>'競技者一覧'!E15</f>
        <v>0</v>
      </c>
      <c r="E6" s="31">
        <v>29</v>
      </c>
      <c r="F6" s="31">
        <f>_xlfn.IFERROR(VLOOKUP('競技者一覧'!$C$6,'学校番号表'!$B$2:$C$902,2,FALSE),"")</f>
      </c>
      <c r="G6" s="31">
        <f>CONCATENATE('競技者一覧'!B15)</f>
      </c>
      <c r="H6" s="31">
        <f>_xlfn.IFERROR(CONCATENATE(VLOOKUP('競技者一覧'!G15,'種目一覧'!$D$1:$F$42,2,FALSE)," ",REPT("0",VLOOKUP('競技者一覧'!G15,'種目一覧'!$D$1:$F$42,3,FALSE)-LEN('競技者一覧'!H15)),'競技者一覧'!H15),"")</f>
      </c>
      <c r="I6" s="31">
        <f>_xlfn.IFERROR(CONCATENATE(VLOOKUP('競技者一覧'!I15,'種目一覧'!$D$1:$F$42,2,FALSE)," ",REPT("0",VLOOKUP('競技者一覧'!I15,'種目一覧'!$D$1:$F$42,3,FALSE)-LEN('競技者一覧'!J15)),'競技者一覧'!J15),"")</f>
      </c>
    </row>
    <row r="7" spans="1:9" ht="13.5">
      <c r="A7" s="31" t="str">
        <f>CONCATENATE($F$2,Sheet2!B7)</f>
        <v>006</v>
      </c>
      <c r="B7" s="31" t="str">
        <f>CONCATENATE('競技者一覧'!C16,"(",'競技者一覧'!F16,")")</f>
        <v>()</v>
      </c>
      <c r="C7" s="31">
        <f>CONCATENATE('競技者一覧'!D16)</f>
      </c>
      <c r="D7" s="31">
        <f>'競技者一覧'!E16</f>
        <v>0</v>
      </c>
      <c r="E7" s="31">
        <v>29</v>
      </c>
      <c r="F7" s="31">
        <f>_xlfn.IFERROR(VLOOKUP('競技者一覧'!$C$6,'学校番号表'!$B$2:$C$902,2,FALSE),"")</f>
      </c>
      <c r="G7" s="31">
        <f>CONCATENATE('競技者一覧'!B16)</f>
      </c>
      <c r="H7" s="31">
        <f>_xlfn.IFERROR(CONCATENATE(VLOOKUP('競技者一覧'!G16,'種目一覧'!$D$1:$F$42,2,FALSE)," ",REPT("0",VLOOKUP('競技者一覧'!G16,'種目一覧'!$D$1:$F$42,3,FALSE)-LEN('競技者一覧'!H16)),'競技者一覧'!H16),"")</f>
      </c>
      <c r="I7" s="31">
        <f>_xlfn.IFERROR(CONCATENATE(VLOOKUP('競技者一覧'!I16,'種目一覧'!$D$1:$F$42,2,FALSE)," ",REPT("0",VLOOKUP('競技者一覧'!I16,'種目一覧'!$D$1:$F$42,3,FALSE)-LEN('競技者一覧'!J16)),'競技者一覧'!J16),"")</f>
      </c>
    </row>
    <row r="8" spans="1:9" ht="13.5">
      <c r="A8" s="31" t="str">
        <f>CONCATENATE($F$2,Sheet2!B8)</f>
        <v>007</v>
      </c>
      <c r="B8" s="31" t="str">
        <f>CONCATENATE('競技者一覧'!C17,"(",'競技者一覧'!F17,")")</f>
        <v>()</v>
      </c>
      <c r="C8" s="31">
        <f>CONCATENATE('競技者一覧'!D17)</f>
      </c>
      <c r="D8" s="31">
        <f>'競技者一覧'!E17</f>
        <v>0</v>
      </c>
      <c r="E8" s="31">
        <v>29</v>
      </c>
      <c r="F8" s="31">
        <f>_xlfn.IFERROR(VLOOKUP('競技者一覧'!$C$6,'学校番号表'!$B$2:$C$902,2,FALSE),"")</f>
      </c>
      <c r="G8" s="31">
        <f>CONCATENATE('競技者一覧'!B17)</f>
      </c>
      <c r="H8" s="31">
        <f>_xlfn.IFERROR(CONCATENATE(VLOOKUP('競技者一覧'!G17,'種目一覧'!$D$1:$F$42,2,FALSE)," ",REPT("0",VLOOKUP('競技者一覧'!G17,'種目一覧'!$D$1:$F$42,3,FALSE)-LEN('競技者一覧'!H17)),'競技者一覧'!H17),"")</f>
      </c>
      <c r="I8" s="31">
        <f>_xlfn.IFERROR(CONCATENATE(VLOOKUP('競技者一覧'!I17,'種目一覧'!$D$1:$F$42,2,FALSE)," ",REPT("0",VLOOKUP('競技者一覧'!I17,'種目一覧'!$D$1:$F$42,3,FALSE)-LEN('競技者一覧'!J17)),'競技者一覧'!J17),"")</f>
      </c>
    </row>
    <row r="9" spans="1:9" ht="13.5">
      <c r="A9" s="31" t="str">
        <f>CONCATENATE($F$2,Sheet2!B9)</f>
        <v>008</v>
      </c>
      <c r="B9" s="31" t="str">
        <f>CONCATENATE('競技者一覧'!C18,"(",'競技者一覧'!F18,")")</f>
        <v>()</v>
      </c>
      <c r="C9" s="31">
        <f>CONCATENATE('競技者一覧'!D18)</f>
      </c>
      <c r="D9" s="31">
        <f>'競技者一覧'!E18</f>
        <v>0</v>
      </c>
      <c r="E9" s="31">
        <v>29</v>
      </c>
      <c r="F9" s="31">
        <f>_xlfn.IFERROR(VLOOKUP('競技者一覧'!$C$6,'学校番号表'!$B$2:$C$902,2,FALSE),"")</f>
      </c>
      <c r="G9" s="31">
        <f>CONCATENATE('競技者一覧'!B18)</f>
      </c>
      <c r="H9" s="31">
        <f>_xlfn.IFERROR(CONCATENATE(VLOOKUP('競技者一覧'!G18,'種目一覧'!$D$1:$F$42,2,FALSE)," ",REPT("0",VLOOKUP('競技者一覧'!G18,'種目一覧'!$D$1:$F$42,3,FALSE)-LEN('競技者一覧'!H18)),'競技者一覧'!H18),"")</f>
      </c>
      <c r="I9" s="31">
        <f>_xlfn.IFERROR(CONCATENATE(VLOOKUP('競技者一覧'!I18,'種目一覧'!$D$1:$F$42,2,FALSE)," ",REPT("0",VLOOKUP('競技者一覧'!I18,'種目一覧'!$D$1:$F$42,3,FALSE)-LEN('競技者一覧'!J18)),'競技者一覧'!J18),"")</f>
      </c>
    </row>
    <row r="10" spans="1:9" ht="13.5">
      <c r="A10" s="31" t="str">
        <f>CONCATENATE($F$2,Sheet2!B10)</f>
        <v>009</v>
      </c>
      <c r="B10" s="31" t="str">
        <f>CONCATENATE('競技者一覧'!C19,"(",'競技者一覧'!F19,")")</f>
        <v>()</v>
      </c>
      <c r="C10" s="31">
        <f>CONCATENATE('競技者一覧'!D19)</f>
      </c>
      <c r="D10" s="31">
        <f>'競技者一覧'!E19</f>
        <v>0</v>
      </c>
      <c r="E10" s="31">
        <v>29</v>
      </c>
      <c r="F10" s="31">
        <f>_xlfn.IFERROR(VLOOKUP('競技者一覧'!$C$6,'学校番号表'!$B$2:$C$902,2,FALSE),"")</f>
      </c>
      <c r="G10" s="31">
        <f>CONCATENATE('競技者一覧'!B19)</f>
      </c>
      <c r="H10" s="31">
        <f>_xlfn.IFERROR(CONCATENATE(VLOOKUP('競技者一覧'!G19,'種目一覧'!$D$1:$F$42,2,FALSE)," ",REPT("0",VLOOKUP('競技者一覧'!G19,'種目一覧'!$D$1:$F$42,3,FALSE)-LEN('競技者一覧'!H19)),'競技者一覧'!H19),"")</f>
      </c>
      <c r="I10" s="31">
        <f>_xlfn.IFERROR(CONCATENATE(VLOOKUP('競技者一覧'!I19,'種目一覧'!$D$1:$F$42,2,FALSE)," ",REPT("0",VLOOKUP('競技者一覧'!I19,'種目一覧'!$D$1:$F$42,3,FALSE)-LEN('競技者一覧'!J19)),'競技者一覧'!J19),"")</f>
      </c>
    </row>
    <row r="11" spans="1:9" ht="13.5">
      <c r="A11" s="31" t="str">
        <f>CONCATENATE($F$2,Sheet2!B11)</f>
        <v>010</v>
      </c>
      <c r="B11" s="31" t="str">
        <f>CONCATENATE('競技者一覧'!C20,"(",'競技者一覧'!F20,")")</f>
        <v>()</v>
      </c>
      <c r="C11" s="31">
        <f>CONCATENATE('競技者一覧'!D20)</f>
      </c>
      <c r="D11" s="31">
        <f>'競技者一覧'!E20</f>
        <v>0</v>
      </c>
      <c r="E11" s="31">
        <v>29</v>
      </c>
      <c r="F11" s="31">
        <f>_xlfn.IFERROR(VLOOKUP('競技者一覧'!$C$6,'学校番号表'!$B$2:$C$902,2,FALSE),"")</f>
      </c>
      <c r="G11" s="31">
        <f>CONCATENATE('競技者一覧'!B20)</f>
      </c>
      <c r="H11" s="31">
        <f>_xlfn.IFERROR(CONCATENATE(VLOOKUP('競技者一覧'!G20,'種目一覧'!$D$1:$F$42,2,FALSE)," ",REPT("0",VLOOKUP('競技者一覧'!G20,'種目一覧'!$D$1:$F$42,3,FALSE)-LEN('競技者一覧'!H20)),'競技者一覧'!H20),"")</f>
      </c>
      <c r="I11" s="31">
        <f>_xlfn.IFERROR(CONCATENATE(VLOOKUP('競技者一覧'!I20,'種目一覧'!$D$1:$F$42,2,FALSE)," ",REPT("0",VLOOKUP('競技者一覧'!I20,'種目一覧'!$D$1:$F$42,3,FALSE)-LEN('競技者一覧'!J20)),'競技者一覧'!J20),"")</f>
      </c>
    </row>
    <row r="12" spans="1:9" ht="13.5">
      <c r="A12" s="31" t="str">
        <f>CONCATENATE($F$2,Sheet2!B12)</f>
        <v>011</v>
      </c>
      <c r="B12" s="31" t="str">
        <f>CONCATENATE('競技者一覧'!C21,"(",'競技者一覧'!F21,")")</f>
        <v>()</v>
      </c>
      <c r="C12" s="31">
        <f>CONCATENATE('競技者一覧'!D21)</f>
      </c>
      <c r="D12" s="31">
        <f>'競技者一覧'!E21</f>
        <v>0</v>
      </c>
      <c r="E12" s="31">
        <v>29</v>
      </c>
      <c r="F12" s="31">
        <f>_xlfn.IFERROR(VLOOKUP('競技者一覧'!$C$6,'学校番号表'!$B$2:$C$902,2,FALSE),"")</f>
      </c>
      <c r="G12" s="31">
        <f>CONCATENATE('競技者一覧'!B21)</f>
      </c>
      <c r="H12" s="31">
        <f>_xlfn.IFERROR(CONCATENATE(VLOOKUP('競技者一覧'!G21,'種目一覧'!$D$1:$F$42,2,FALSE)," ",REPT("0",VLOOKUP('競技者一覧'!G21,'種目一覧'!$D$1:$F$42,3,FALSE)-LEN('競技者一覧'!H21)),'競技者一覧'!H21),"")</f>
      </c>
      <c r="I12" s="31">
        <f>_xlfn.IFERROR(CONCATENATE(VLOOKUP('競技者一覧'!I21,'種目一覧'!$D$1:$F$42,2,FALSE)," ",REPT("0",VLOOKUP('競技者一覧'!I21,'種目一覧'!$D$1:$F$42,3,FALSE)-LEN('競技者一覧'!J21)),'競技者一覧'!J21),"")</f>
      </c>
    </row>
    <row r="13" spans="1:9" ht="13.5">
      <c r="A13" s="31" t="str">
        <f>CONCATENATE($F$2,Sheet2!B13)</f>
        <v>012</v>
      </c>
      <c r="B13" s="31" t="str">
        <f>CONCATENATE('競技者一覧'!C22,"(",'競技者一覧'!F22,")")</f>
        <v>()</v>
      </c>
      <c r="C13" s="31">
        <f>CONCATENATE('競技者一覧'!D22)</f>
      </c>
      <c r="D13" s="31">
        <f>'競技者一覧'!E22</f>
        <v>0</v>
      </c>
      <c r="E13" s="31">
        <v>29</v>
      </c>
      <c r="F13" s="31">
        <f>_xlfn.IFERROR(VLOOKUP('競技者一覧'!$C$6,'学校番号表'!$B$2:$C$902,2,FALSE),"")</f>
      </c>
      <c r="G13" s="31">
        <f>CONCATENATE('競技者一覧'!B22)</f>
      </c>
      <c r="H13" s="31">
        <f>_xlfn.IFERROR(CONCATENATE(VLOOKUP('競技者一覧'!G22,'種目一覧'!$D$1:$F$42,2,FALSE)," ",REPT("0",VLOOKUP('競技者一覧'!G22,'種目一覧'!$D$1:$F$42,3,FALSE)-LEN('競技者一覧'!H22)),'競技者一覧'!H22),"")</f>
      </c>
      <c r="I13" s="31">
        <f>_xlfn.IFERROR(CONCATENATE(VLOOKUP('競技者一覧'!I22,'種目一覧'!$D$1:$F$42,2,FALSE)," ",REPT("0",VLOOKUP('競技者一覧'!I22,'種目一覧'!$D$1:$F$42,3,FALSE)-LEN('競技者一覧'!J22)),'競技者一覧'!J22),"")</f>
      </c>
    </row>
    <row r="14" spans="1:9" ht="13.5">
      <c r="A14" s="31" t="str">
        <f>CONCATENATE($F$2,Sheet2!B14)</f>
        <v>013</v>
      </c>
      <c r="B14" s="31" t="str">
        <f>CONCATENATE('競技者一覧'!C23,"(",'競技者一覧'!F23,")")</f>
        <v>()</v>
      </c>
      <c r="C14" s="31">
        <f>CONCATENATE('競技者一覧'!D23)</f>
      </c>
      <c r="D14" s="31">
        <f>'競技者一覧'!E23</f>
        <v>0</v>
      </c>
      <c r="E14" s="31">
        <v>29</v>
      </c>
      <c r="F14" s="31">
        <f>_xlfn.IFERROR(VLOOKUP('競技者一覧'!$C$6,'学校番号表'!$B$2:$C$902,2,FALSE),"")</f>
      </c>
      <c r="G14" s="31">
        <f>CONCATENATE('競技者一覧'!B23)</f>
      </c>
      <c r="H14" s="31">
        <f>_xlfn.IFERROR(CONCATENATE(VLOOKUP('競技者一覧'!G23,'種目一覧'!$D$1:$F$42,2,FALSE)," ",REPT("0",VLOOKUP('競技者一覧'!G23,'種目一覧'!$D$1:$F$42,3,FALSE)-LEN('競技者一覧'!H23)),'競技者一覧'!H23),"")</f>
      </c>
      <c r="I14" s="31">
        <f>_xlfn.IFERROR(CONCATENATE(VLOOKUP('競技者一覧'!I23,'種目一覧'!$D$1:$F$42,2,FALSE)," ",REPT("0",VLOOKUP('競技者一覧'!I23,'種目一覧'!$D$1:$F$42,3,FALSE)-LEN('競技者一覧'!J23)),'競技者一覧'!J23),"")</f>
      </c>
    </row>
    <row r="15" spans="1:9" ht="13.5">
      <c r="A15" s="31" t="str">
        <f>CONCATENATE($F$2,Sheet2!B15)</f>
        <v>014</v>
      </c>
      <c r="B15" s="31" t="str">
        <f>CONCATENATE('競技者一覧'!C24,"(",'競技者一覧'!F24,")")</f>
        <v>()</v>
      </c>
      <c r="C15" s="31">
        <f>CONCATENATE('競技者一覧'!D24)</f>
      </c>
      <c r="D15" s="31">
        <f>'競技者一覧'!E24</f>
        <v>0</v>
      </c>
      <c r="E15" s="31">
        <v>29</v>
      </c>
      <c r="F15" s="31">
        <f>_xlfn.IFERROR(VLOOKUP('競技者一覧'!$C$6,'学校番号表'!$B$2:$C$902,2,FALSE),"")</f>
      </c>
      <c r="G15" s="31">
        <f>CONCATENATE('競技者一覧'!B24)</f>
      </c>
      <c r="H15" s="31">
        <f>_xlfn.IFERROR(CONCATENATE(VLOOKUP('競技者一覧'!G24,'種目一覧'!$D$1:$F$42,2,FALSE)," ",REPT("0",VLOOKUP('競技者一覧'!G24,'種目一覧'!$D$1:$F$42,3,FALSE)-LEN('競技者一覧'!H24)),'競技者一覧'!H24),"")</f>
      </c>
      <c r="I15" s="31">
        <f>_xlfn.IFERROR(CONCATENATE(VLOOKUP('競技者一覧'!I24,'種目一覧'!$D$1:$F$42,2,FALSE)," ",REPT("0",VLOOKUP('競技者一覧'!I24,'種目一覧'!$D$1:$F$42,3,FALSE)-LEN('競技者一覧'!J24)),'競技者一覧'!J24),"")</f>
      </c>
    </row>
    <row r="16" spans="1:9" ht="13.5">
      <c r="A16" s="31" t="str">
        <f>CONCATENATE($F$2,Sheet2!B16)</f>
        <v>015</v>
      </c>
      <c r="B16" s="31" t="str">
        <f>CONCATENATE('競技者一覧'!C25,"(",'競技者一覧'!F25,")")</f>
        <v>()</v>
      </c>
      <c r="C16" s="31">
        <f>CONCATENATE('競技者一覧'!D25)</f>
      </c>
      <c r="D16" s="31">
        <f>'競技者一覧'!E25</f>
        <v>0</v>
      </c>
      <c r="E16" s="31">
        <v>29</v>
      </c>
      <c r="F16" s="31">
        <f>_xlfn.IFERROR(VLOOKUP('競技者一覧'!$C$6,'学校番号表'!$B$2:$C$902,2,FALSE),"")</f>
      </c>
      <c r="G16" s="31">
        <f>CONCATENATE('競技者一覧'!B25)</f>
      </c>
      <c r="H16" s="31">
        <f>_xlfn.IFERROR(CONCATENATE(VLOOKUP('競技者一覧'!G25,'種目一覧'!$D$1:$F$42,2,FALSE)," ",REPT("0",VLOOKUP('競技者一覧'!G25,'種目一覧'!$D$1:$F$42,3,FALSE)-LEN('競技者一覧'!H25)),'競技者一覧'!H25),"")</f>
      </c>
      <c r="I16" s="31">
        <f>_xlfn.IFERROR(CONCATENATE(VLOOKUP('競技者一覧'!I25,'種目一覧'!$D$1:$F$42,2,FALSE)," ",REPT("0",VLOOKUP('競技者一覧'!I25,'種目一覧'!$D$1:$F$42,3,FALSE)-LEN('競技者一覧'!J25)),'競技者一覧'!J25),"")</f>
      </c>
    </row>
    <row r="17" spans="1:9" ht="13.5">
      <c r="A17" s="31" t="str">
        <f>CONCATENATE($F$2,Sheet2!B17)</f>
        <v>016</v>
      </c>
      <c r="B17" s="31" t="str">
        <f>CONCATENATE('競技者一覧'!C26,"(",'競技者一覧'!F26,")")</f>
        <v>()</v>
      </c>
      <c r="C17" s="31">
        <f>CONCATENATE('競技者一覧'!D26)</f>
      </c>
      <c r="D17" s="31">
        <f>'競技者一覧'!E26</f>
        <v>0</v>
      </c>
      <c r="E17" s="31">
        <v>29</v>
      </c>
      <c r="F17" s="31">
        <f>_xlfn.IFERROR(VLOOKUP('競技者一覧'!$C$6,'学校番号表'!$B$2:$C$902,2,FALSE),"")</f>
      </c>
      <c r="G17" s="31">
        <f>CONCATENATE('競技者一覧'!B26)</f>
      </c>
      <c r="H17" s="31">
        <f>_xlfn.IFERROR(CONCATENATE(VLOOKUP('競技者一覧'!G26,'種目一覧'!$D$1:$F$42,2,FALSE)," ",REPT("0",VLOOKUP('競技者一覧'!G26,'種目一覧'!$D$1:$F$42,3,FALSE)-LEN('競技者一覧'!H26)),'競技者一覧'!H26),"")</f>
      </c>
      <c r="I17" s="31">
        <f>_xlfn.IFERROR(CONCATENATE(VLOOKUP('競技者一覧'!I26,'種目一覧'!$D$1:$F$42,2,FALSE)," ",REPT("0",VLOOKUP('競技者一覧'!I26,'種目一覧'!$D$1:$F$42,3,FALSE)-LEN('競技者一覧'!J26)),'競技者一覧'!J26),"")</f>
      </c>
    </row>
    <row r="18" spans="1:9" ht="13.5">
      <c r="A18" s="31" t="str">
        <f>CONCATENATE($F$2,Sheet2!B18)</f>
        <v>017</v>
      </c>
      <c r="B18" s="31" t="str">
        <f>CONCATENATE('競技者一覧'!C27,"(",'競技者一覧'!F27,")")</f>
        <v>()</v>
      </c>
      <c r="C18" s="31">
        <f>CONCATENATE('競技者一覧'!D27)</f>
      </c>
      <c r="D18" s="31">
        <f>'競技者一覧'!E27</f>
        <v>0</v>
      </c>
      <c r="E18" s="31">
        <v>29</v>
      </c>
      <c r="F18" s="31">
        <f>_xlfn.IFERROR(VLOOKUP('競技者一覧'!$C$6,'学校番号表'!$B$2:$C$902,2,FALSE),"")</f>
      </c>
      <c r="G18" s="31">
        <f>CONCATENATE('競技者一覧'!B27)</f>
      </c>
      <c r="H18" s="31">
        <f>_xlfn.IFERROR(CONCATENATE(VLOOKUP('競技者一覧'!G27,'種目一覧'!$D$1:$F$42,2,FALSE)," ",REPT("0",VLOOKUP('競技者一覧'!G27,'種目一覧'!$D$1:$F$42,3,FALSE)-LEN('競技者一覧'!H27)),'競技者一覧'!H27),"")</f>
      </c>
      <c r="I18" s="31">
        <f>_xlfn.IFERROR(CONCATENATE(VLOOKUP('競技者一覧'!I27,'種目一覧'!$D$1:$F$42,2,FALSE)," ",REPT("0",VLOOKUP('競技者一覧'!I27,'種目一覧'!$D$1:$F$42,3,FALSE)-LEN('競技者一覧'!J27)),'競技者一覧'!J27),"")</f>
      </c>
    </row>
    <row r="19" spans="1:9" ht="13.5">
      <c r="A19" s="31" t="str">
        <f>CONCATENATE($F$2,Sheet2!B19)</f>
        <v>018</v>
      </c>
      <c r="B19" s="31" t="str">
        <f>CONCATENATE('競技者一覧'!C28,"(",'競技者一覧'!F28,")")</f>
        <v>()</v>
      </c>
      <c r="C19" s="31">
        <f>CONCATENATE('競技者一覧'!D28)</f>
      </c>
      <c r="D19" s="31">
        <f>'競技者一覧'!E28</f>
        <v>0</v>
      </c>
      <c r="E19" s="31">
        <v>29</v>
      </c>
      <c r="F19" s="31">
        <f>_xlfn.IFERROR(VLOOKUP('競技者一覧'!$C$6,'学校番号表'!$B$2:$C$902,2,FALSE),"")</f>
      </c>
      <c r="G19" s="31">
        <f>CONCATENATE('競技者一覧'!B28)</f>
      </c>
      <c r="H19" s="31">
        <f>_xlfn.IFERROR(CONCATENATE(VLOOKUP('競技者一覧'!G28,'種目一覧'!$D$1:$F$42,2,FALSE)," ",REPT("0",VLOOKUP('競技者一覧'!G28,'種目一覧'!$D$1:$F$42,3,FALSE)-LEN('競技者一覧'!H28)),'競技者一覧'!H28),"")</f>
      </c>
      <c r="I19" s="31">
        <f>_xlfn.IFERROR(CONCATENATE(VLOOKUP('競技者一覧'!I28,'種目一覧'!$D$1:$F$42,2,FALSE)," ",REPT("0",VLOOKUP('競技者一覧'!I28,'種目一覧'!$D$1:$F$42,3,FALSE)-LEN('競技者一覧'!J28)),'競技者一覧'!J28),"")</f>
      </c>
    </row>
    <row r="20" spans="1:9" ht="13.5">
      <c r="A20" s="31" t="str">
        <f>CONCATENATE($F$2,Sheet2!B20)</f>
        <v>019</v>
      </c>
      <c r="B20" s="31" t="str">
        <f>CONCATENATE('競技者一覧'!C29,"(",'競技者一覧'!F29,")")</f>
        <v>()</v>
      </c>
      <c r="C20" s="31">
        <f>CONCATENATE('競技者一覧'!D29)</f>
      </c>
      <c r="D20" s="31">
        <f>'競技者一覧'!E29</f>
        <v>0</v>
      </c>
      <c r="E20" s="31">
        <v>29</v>
      </c>
      <c r="F20" s="31">
        <f>_xlfn.IFERROR(VLOOKUP('競技者一覧'!$C$6,'学校番号表'!$B$2:$C$902,2,FALSE),"")</f>
      </c>
      <c r="G20" s="31">
        <f>CONCATENATE('競技者一覧'!B29)</f>
      </c>
      <c r="H20" s="31">
        <f>_xlfn.IFERROR(CONCATENATE(VLOOKUP('競技者一覧'!G29,'種目一覧'!$D$1:$F$42,2,FALSE)," ",REPT("0",VLOOKUP('競技者一覧'!G29,'種目一覧'!$D$1:$F$42,3,FALSE)-LEN('競技者一覧'!H29)),'競技者一覧'!H29),"")</f>
      </c>
      <c r="I20" s="31">
        <f>_xlfn.IFERROR(CONCATENATE(VLOOKUP('競技者一覧'!I29,'種目一覧'!$D$1:$F$42,2,FALSE)," ",REPT("0",VLOOKUP('競技者一覧'!I29,'種目一覧'!$D$1:$F$42,3,FALSE)-LEN('競技者一覧'!J29)),'競技者一覧'!J29),"")</f>
      </c>
    </row>
    <row r="21" spans="1:9" ht="13.5">
      <c r="A21" s="31" t="str">
        <f>CONCATENATE($F$2,Sheet2!B21)</f>
        <v>020</v>
      </c>
      <c r="B21" s="31" t="str">
        <f>CONCATENATE('競技者一覧'!C30,"(",'競技者一覧'!F30,")")</f>
        <v>()</v>
      </c>
      <c r="C21" s="31">
        <f>CONCATENATE('競技者一覧'!D30)</f>
      </c>
      <c r="D21" s="31">
        <f>'競技者一覧'!E30</f>
        <v>0</v>
      </c>
      <c r="E21" s="31">
        <v>29</v>
      </c>
      <c r="F21" s="31">
        <f>_xlfn.IFERROR(VLOOKUP('競技者一覧'!$C$6,'学校番号表'!$B$2:$C$902,2,FALSE),"")</f>
      </c>
      <c r="G21" s="31">
        <f>CONCATENATE('競技者一覧'!B30)</f>
      </c>
      <c r="H21" s="31">
        <f>_xlfn.IFERROR(CONCATENATE(VLOOKUP('競技者一覧'!G30,'種目一覧'!$D$1:$F$42,2,FALSE)," ",REPT("0",VLOOKUP('競技者一覧'!G30,'種目一覧'!$D$1:$F$42,3,FALSE)-LEN('競技者一覧'!H30)),'競技者一覧'!H30),"")</f>
      </c>
      <c r="I21" s="31">
        <f>_xlfn.IFERROR(CONCATENATE(VLOOKUP('競技者一覧'!I30,'種目一覧'!$D$1:$F$42,2,FALSE)," ",REPT("0",VLOOKUP('競技者一覧'!I30,'種目一覧'!$D$1:$F$42,3,FALSE)-LEN('競技者一覧'!J30)),'競技者一覧'!J30),"")</f>
      </c>
    </row>
    <row r="22" spans="1:9" ht="13.5">
      <c r="A22" s="31" t="str">
        <f>CONCATENATE($F$2,Sheet2!B22)</f>
        <v>021</v>
      </c>
      <c r="B22" s="31" t="str">
        <f>CONCATENATE('競技者一覧'!C31,"(",'競技者一覧'!F31,")")</f>
        <v>()</v>
      </c>
      <c r="C22" s="31">
        <f>CONCATENATE('競技者一覧'!D31)</f>
      </c>
      <c r="D22" s="31">
        <f>'競技者一覧'!E31</f>
        <v>0</v>
      </c>
      <c r="E22" s="31">
        <v>29</v>
      </c>
      <c r="F22" s="31">
        <f>_xlfn.IFERROR(VLOOKUP('競技者一覧'!$C$6,'学校番号表'!$B$2:$C$902,2,FALSE),"")</f>
      </c>
      <c r="G22" s="31">
        <f>CONCATENATE('競技者一覧'!B31)</f>
      </c>
      <c r="H22" s="31">
        <f>_xlfn.IFERROR(CONCATENATE(VLOOKUP('競技者一覧'!G31,'種目一覧'!$D$1:$F$42,2,FALSE)," ",REPT("0",VLOOKUP('競技者一覧'!G31,'種目一覧'!$D$1:$F$42,3,FALSE)-LEN('競技者一覧'!H31)),'競技者一覧'!H31),"")</f>
      </c>
      <c r="I22" s="31">
        <f>_xlfn.IFERROR(CONCATENATE(VLOOKUP('競技者一覧'!I31,'種目一覧'!$D$1:$F$42,2,FALSE)," ",REPT("0",VLOOKUP('競技者一覧'!I31,'種目一覧'!$D$1:$F$42,3,FALSE)-LEN('競技者一覧'!J31)),'競技者一覧'!J31),"")</f>
      </c>
    </row>
    <row r="23" spans="1:9" ht="13.5">
      <c r="A23" s="31" t="str">
        <f>CONCATENATE($F$2,Sheet2!B23)</f>
        <v>022</v>
      </c>
      <c r="B23" s="31" t="str">
        <f>CONCATENATE('競技者一覧'!C32,"(",'競技者一覧'!F32,")")</f>
        <v>()</v>
      </c>
      <c r="C23" s="31">
        <f>CONCATENATE('競技者一覧'!D32)</f>
      </c>
      <c r="D23" s="31">
        <f>'競技者一覧'!E32</f>
        <v>0</v>
      </c>
      <c r="E23" s="31">
        <v>29</v>
      </c>
      <c r="F23" s="31">
        <f>_xlfn.IFERROR(VLOOKUP('競技者一覧'!$C$6,'学校番号表'!$B$2:$C$902,2,FALSE),"")</f>
      </c>
      <c r="G23" s="31">
        <f>CONCATENATE('競技者一覧'!B32)</f>
      </c>
      <c r="H23" s="31">
        <f>_xlfn.IFERROR(CONCATENATE(VLOOKUP('競技者一覧'!G32,'種目一覧'!$D$1:$F$42,2,FALSE)," ",REPT("0",VLOOKUP('競技者一覧'!G32,'種目一覧'!$D$1:$F$42,3,FALSE)-LEN('競技者一覧'!H32)),'競技者一覧'!H32),"")</f>
      </c>
      <c r="I23" s="31">
        <f>_xlfn.IFERROR(CONCATENATE(VLOOKUP('競技者一覧'!I32,'種目一覧'!$D$1:$F$42,2,FALSE)," ",REPT("0",VLOOKUP('競技者一覧'!I32,'種目一覧'!$D$1:$F$42,3,FALSE)-LEN('競技者一覧'!J32)),'競技者一覧'!J32),"")</f>
      </c>
    </row>
    <row r="24" spans="1:9" ht="13.5">
      <c r="A24" s="31" t="str">
        <f>CONCATENATE($F$2,Sheet2!B24)</f>
        <v>023</v>
      </c>
      <c r="B24" s="31" t="str">
        <f>CONCATENATE('競技者一覧'!C33,"(",'競技者一覧'!F33,")")</f>
        <v>()</v>
      </c>
      <c r="C24" s="31">
        <f>CONCATENATE('競技者一覧'!D33)</f>
      </c>
      <c r="D24" s="31">
        <f>'競技者一覧'!E33</f>
        <v>0</v>
      </c>
      <c r="E24" s="31">
        <v>29</v>
      </c>
      <c r="F24" s="31">
        <f>_xlfn.IFERROR(VLOOKUP('競技者一覧'!$C$6,'学校番号表'!$B$2:$C$902,2,FALSE),"")</f>
      </c>
      <c r="G24" s="31">
        <f>CONCATENATE('競技者一覧'!B33)</f>
      </c>
      <c r="H24" s="31">
        <f>_xlfn.IFERROR(CONCATENATE(VLOOKUP('競技者一覧'!G33,'種目一覧'!$D$1:$F$42,2,FALSE)," ",REPT("0",VLOOKUP('競技者一覧'!G33,'種目一覧'!$D$1:$F$42,3,FALSE)-LEN('競技者一覧'!H33)),'競技者一覧'!H33),"")</f>
      </c>
      <c r="I24" s="31">
        <f>_xlfn.IFERROR(CONCATENATE(VLOOKUP('競技者一覧'!I33,'種目一覧'!$D$1:$F$42,2,FALSE)," ",REPT("0",VLOOKUP('競技者一覧'!I33,'種目一覧'!$D$1:$F$42,3,FALSE)-LEN('競技者一覧'!J33)),'競技者一覧'!J33),"")</f>
      </c>
    </row>
    <row r="25" spans="1:9" ht="13.5">
      <c r="A25" s="31" t="str">
        <f>CONCATENATE($F$2,Sheet2!B25)</f>
        <v>024</v>
      </c>
      <c r="B25" s="31" t="str">
        <f>CONCATENATE('競技者一覧'!C34,"(",'競技者一覧'!F34,")")</f>
        <v>()</v>
      </c>
      <c r="C25" s="31">
        <f>CONCATENATE('競技者一覧'!D34)</f>
      </c>
      <c r="D25" s="31">
        <f>'競技者一覧'!E34</f>
        <v>0</v>
      </c>
      <c r="E25" s="31">
        <v>29</v>
      </c>
      <c r="F25" s="31">
        <f>_xlfn.IFERROR(VLOOKUP('競技者一覧'!$C$6,'学校番号表'!$B$2:$C$902,2,FALSE),"")</f>
      </c>
      <c r="G25" s="31">
        <f>CONCATENATE('競技者一覧'!B34)</f>
      </c>
      <c r="H25" s="31">
        <f>_xlfn.IFERROR(CONCATENATE(VLOOKUP('競技者一覧'!G34,'種目一覧'!$D$1:$F$42,2,FALSE)," ",REPT("0",VLOOKUP('競技者一覧'!G34,'種目一覧'!$D$1:$F$42,3,FALSE)-LEN('競技者一覧'!H34)),'競技者一覧'!H34),"")</f>
      </c>
      <c r="I25" s="31">
        <f>_xlfn.IFERROR(CONCATENATE(VLOOKUP('競技者一覧'!I34,'種目一覧'!$D$1:$F$42,2,FALSE)," ",REPT("0",VLOOKUP('競技者一覧'!I34,'種目一覧'!$D$1:$F$42,3,FALSE)-LEN('競技者一覧'!J34)),'競技者一覧'!J34),"")</f>
      </c>
    </row>
    <row r="26" spans="1:9" ht="13.5">
      <c r="A26" s="31" t="str">
        <f>CONCATENATE($F$2,Sheet2!B26)</f>
        <v>025</v>
      </c>
      <c r="B26" s="31" t="str">
        <f>CONCATENATE('競技者一覧'!C35,"(",'競技者一覧'!F35,")")</f>
        <v>()</v>
      </c>
      <c r="C26" s="31">
        <f>CONCATENATE('競技者一覧'!D35)</f>
      </c>
      <c r="D26" s="31">
        <f>'競技者一覧'!E35</f>
        <v>0</v>
      </c>
      <c r="E26" s="31">
        <v>29</v>
      </c>
      <c r="F26" s="31">
        <f>_xlfn.IFERROR(VLOOKUP('競技者一覧'!$C$6,'学校番号表'!$B$2:$C$902,2,FALSE),"")</f>
      </c>
      <c r="G26" s="31">
        <f>CONCATENATE('競技者一覧'!B35)</f>
      </c>
      <c r="H26" s="31">
        <f>_xlfn.IFERROR(CONCATENATE(VLOOKUP('競技者一覧'!G35,'種目一覧'!$D$1:$F$42,2,FALSE)," ",REPT("0",VLOOKUP('競技者一覧'!G35,'種目一覧'!$D$1:$F$42,3,FALSE)-LEN('競技者一覧'!H35)),'競技者一覧'!H35),"")</f>
      </c>
      <c r="I26" s="31">
        <f>_xlfn.IFERROR(CONCATENATE(VLOOKUP('競技者一覧'!I35,'種目一覧'!$D$1:$F$42,2,FALSE)," ",REPT("0",VLOOKUP('競技者一覧'!I35,'種目一覧'!$D$1:$F$42,3,FALSE)-LEN('競技者一覧'!J35)),'競技者一覧'!J35),"")</f>
      </c>
    </row>
    <row r="27" spans="1:9" ht="13.5">
      <c r="A27" s="31" t="str">
        <f>CONCATENATE($F$2,Sheet2!B27)</f>
        <v>026</v>
      </c>
      <c r="B27" s="31" t="str">
        <f>CONCATENATE('競技者一覧'!C36,"(",'競技者一覧'!F36,")")</f>
        <v>()</v>
      </c>
      <c r="C27" s="31">
        <f>CONCATENATE('競技者一覧'!D36)</f>
      </c>
      <c r="D27" s="31">
        <f>'競技者一覧'!E36</f>
        <v>0</v>
      </c>
      <c r="E27" s="31">
        <v>29</v>
      </c>
      <c r="F27" s="31">
        <f>_xlfn.IFERROR(VLOOKUP('競技者一覧'!$C$6,'学校番号表'!$B$2:$C$902,2,FALSE),"")</f>
      </c>
      <c r="G27" s="31">
        <f>CONCATENATE('競技者一覧'!B36)</f>
      </c>
      <c r="H27" s="31">
        <f>_xlfn.IFERROR(CONCATENATE(VLOOKUP('競技者一覧'!G36,'種目一覧'!$D$1:$F$42,2,FALSE)," ",REPT("0",VLOOKUP('競技者一覧'!G36,'種目一覧'!$D$1:$F$42,3,FALSE)-LEN('競技者一覧'!H36)),'競技者一覧'!H36),"")</f>
      </c>
      <c r="I27" s="31">
        <f>_xlfn.IFERROR(CONCATENATE(VLOOKUP('競技者一覧'!I36,'種目一覧'!$D$1:$F$42,2,FALSE)," ",REPT("0",VLOOKUP('競技者一覧'!I36,'種目一覧'!$D$1:$F$42,3,FALSE)-LEN('競技者一覧'!J36)),'競技者一覧'!J36),"")</f>
      </c>
    </row>
    <row r="28" spans="1:9" ht="13.5">
      <c r="A28" s="31" t="str">
        <f>CONCATENATE($F$2,Sheet2!B28)</f>
        <v>027</v>
      </c>
      <c r="B28" s="31" t="str">
        <f>CONCATENATE('競技者一覧'!C37,"(",'競技者一覧'!F37,")")</f>
        <v>()</v>
      </c>
      <c r="C28" s="31">
        <f>CONCATENATE('競技者一覧'!D37)</f>
      </c>
      <c r="D28" s="31">
        <f>'競技者一覧'!E37</f>
        <v>0</v>
      </c>
      <c r="E28" s="31">
        <v>29</v>
      </c>
      <c r="F28" s="31">
        <f>_xlfn.IFERROR(VLOOKUP('競技者一覧'!$C$6,'学校番号表'!$B$2:$C$902,2,FALSE),"")</f>
      </c>
      <c r="G28" s="31">
        <f>CONCATENATE('競技者一覧'!B37)</f>
      </c>
      <c r="H28" s="31">
        <f>_xlfn.IFERROR(CONCATENATE(VLOOKUP('競技者一覧'!G37,'種目一覧'!$D$1:$F$42,2,FALSE)," ",REPT("0",VLOOKUP('競技者一覧'!G37,'種目一覧'!$D$1:$F$42,3,FALSE)-LEN('競技者一覧'!H37)),'競技者一覧'!H37),"")</f>
      </c>
      <c r="I28" s="31">
        <f>_xlfn.IFERROR(CONCATENATE(VLOOKUP('競技者一覧'!I37,'種目一覧'!$D$1:$F$42,2,FALSE)," ",REPT("0",VLOOKUP('競技者一覧'!I37,'種目一覧'!$D$1:$F$42,3,FALSE)-LEN('競技者一覧'!J37)),'競技者一覧'!J37),"")</f>
      </c>
    </row>
    <row r="29" spans="1:9" ht="13.5">
      <c r="A29" s="31" t="str">
        <f>CONCATENATE($F$2,Sheet2!B29)</f>
        <v>028</v>
      </c>
      <c r="B29" s="31" t="str">
        <f>CONCATENATE('競技者一覧'!C38,"(",'競技者一覧'!F38,")")</f>
        <v>()</v>
      </c>
      <c r="C29" s="31">
        <f>CONCATENATE('競技者一覧'!D38)</f>
      </c>
      <c r="D29" s="31">
        <f>'競技者一覧'!E38</f>
        <v>0</v>
      </c>
      <c r="E29" s="31">
        <v>29</v>
      </c>
      <c r="F29" s="31">
        <f>_xlfn.IFERROR(VLOOKUP('競技者一覧'!$C$6,'学校番号表'!$B$2:$C$902,2,FALSE),"")</f>
      </c>
      <c r="G29" s="31">
        <f>CONCATENATE('競技者一覧'!B38)</f>
      </c>
      <c r="H29" s="31">
        <f>_xlfn.IFERROR(CONCATENATE(VLOOKUP('競技者一覧'!G38,'種目一覧'!$D$1:$F$42,2,FALSE)," ",REPT("0",VLOOKUP('競技者一覧'!G38,'種目一覧'!$D$1:$F$42,3,FALSE)-LEN('競技者一覧'!H38)),'競技者一覧'!H38),"")</f>
      </c>
      <c r="I29" s="31">
        <f>_xlfn.IFERROR(CONCATENATE(VLOOKUP('競技者一覧'!I38,'種目一覧'!$D$1:$F$42,2,FALSE)," ",REPT("0",VLOOKUP('競技者一覧'!I38,'種目一覧'!$D$1:$F$42,3,FALSE)-LEN('競技者一覧'!J38)),'競技者一覧'!J38),"")</f>
      </c>
    </row>
    <row r="30" spans="1:9" ht="13.5">
      <c r="A30" s="31" t="str">
        <f>CONCATENATE($F$2,Sheet2!B30)</f>
        <v>029</v>
      </c>
      <c r="B30" s="31" t="str">
        <f>CONCATENATE('競技者一覧'!C39,"(",'競技者一覧'!F39,")")</f>
        <v>()</v>
      </c>
      <c r="C30" s="31">
        <f>CONCATENATE('競技者一覧'!D39)</f>
      </c>
      <c r="D30" s="31">
        <f>'競技者一覧'!E39</f>
        <v>0</v>
      </c>
      <c r="E30" s="31">
        <v>29</v>
      </c>
      <c r="F30" s="31">
        <f>_xlfn.IFERROR(VLOOKUP('競技者一覧'!$C$6,'学校番号表'!$B$2:$C$902,2,FALSE),"")</f>
      </c>
      <c r="G30" s="31">
        <f>CONCATENATE('競技者一覧'!B39)</f>
      </c>
      <c r="H30" s="31">
        <f>_xlfn.IFERROR(CONCATENATE(VLOOKUP('競技者一覧'!G39,'種目一覧'!$D$1:$F$42,2,FALSE)," ",REPT("0",VLOOKUP('競技者一覧'!G39,'種目一覧'!$D$1:$F$42,3,FALSE)-LEN('競技者一覧'!H39)),'競技者一覧'!H39),"")</f>
      </c>
      <c r="I30" s="31">
        <f>_xlfn.IFERROR(CONCATENATE(VLOOKUP('競技者一覧'!I39,'種目一覧'!$D$1:$F$42,2,FALSE)," ",REPT("0",VLOOKUP('競技者一覧'!I39,'種目一覧'!$D$1:$F$42,3,FALSE)-LEN('競技者一覧'!J39)),'競技者一覧'!J39),"")</f>
      </c>
    </row>
    <row r="31" spans="1:9" ht="13.5">
      <c r="A31" s="31" t="str">
        <f>CONCATENATE($F$2,Sheet2!B31)</f>
        <v>030</v>
      </c>
      <c r="B31" s="31" t="str">
        <f>CONCATENATE('競技者一覧'!C40,"(",'競技者一覧'!F40,")")</f>
        <v>()</v>
      </c>
      <c r="C31" s="31">
        <f>CONCATENATE('競技者一覧'!D40)</f>
      </c>
      <c r="D31" s="31">
        <f>'競技者一覧'!E40</f>
        <v>0</v>
      </c>
      <c r="E31" s="31">
        <v>29</v>
      </c>
      <c r="F31" s="31">
        <f>_xlfn.IFERROR(VLOOKUP('競技者一覧'!$C$6,'学校番号表'!$B$2:$C$902,2,FALSE),"")</f>
      </c>
      <c r="G31" s="31">
        <f>CONCATENATE('競技者一覧'!B40)</f>
      </c>
      <c r="H31" s="31">
        <f>_xlfn.IFERROR(CONCATENATE(VLOOKUP('競技者一覧'!G40,'種目一覧'!$D$1:$F$42,2,FALSE)," ",REPT("0",VLOOKUP('競技者一覧'!G40,'種目一覧'!$D$1:$F$42,3,FALSE)-LEN('競技者一覧'!H40)),'競技者一覧'!H40),"")</f>
      </c>
      <c r="I31" s="31">
        <f>_xlfn.IFERROR(CONCATENATE(VLOOKUP('競技者一覧'!I40,'種目一覧'!$D$1:$F$42,2,FALSE)," ",REPT("0",VLOOKUP('競技者一覧'!I40,'種目一覧'!$D$1:$F$42,3,FALSE)-LEN('競技者一覧'!J40)),'競技者一覧'!J40),"")</f>
      </c>
    </row>
    <row r="32" spans="1:9" ht="13.5">
      <c r="A32" s="31" t="str">
        <f>CONCATENATE($F$2,Sheet2!B32)</f>
        <v>031</v>
      </c>
      <c r="B32" s="31" t="str">
        <f>CONCATENATE('競技者一覧'!C41,"(",'競技者一覧'!F41,")")</f>
        <v>()</v>
      </c>
      <c r="C32" s="31">
        <f>CONCATENATE('競技者一覧'!D41)</f>
      </c>
      <c r="D32" s="31">
        <f>'競技者一覧'!E41</f>
        <v>0</v>
      </c>
      <c r="E32" s="31">
        <v>29</v>
      </c>
      <c r="F32" s="31">
        <f>_xlfn.IFERROR(VLOOKUP('競技者一覧'!$C$6,'学校番号表'!$B$2:$C$902,2,FALSE),"")</f>
      </c>
      <c r="G32" s="31">
        <f>CONCATENATE('競技者一覧'!B41)</f>
      </c>
      <c r="H32" s="31">
        <f>_xlfn.IFERROR(CONCATENATE(VLOOKUP('競技者一覧'!G41,'種目一覧'!$D$1:$F$42,2,FALSE)," ",REPT("0",VLOOKUP('競技者一覧'!G41,'種目一覧'!$D$1:$F$42,3,FALSE)-LEN('競技者一覧'!H41)),'競技者一覧'!H41),"")</f>
      </c>
      <c r="I32" s="31">
        <f>_xlfn.IFERROR(CONCATENATE(VLOOKUP('競技者一覧'!I41,'種目一覧'!$D$1:$F$42,2,FALSE)," ",REPT("0",VLOOKUP('競技者一覧'!I41,'種目一覧'!$D$1:$F$42,3,FALSE)-LEN('競技者一覧'!J41)),'競技者一覧'!J41),"")</f>
      </c>
    </row>
    <row r="33" spans="1:9" ht="13.5">
      <c r="A33" s="31" t="str">
        <f>CONCATENATE($F$2,Sheet2!B33)</f>
        <v>032</v>
      </c>
      <c r="B33" s="31" t="str">
        <f>CONCATENATE('競技者一覧'!C42,"(",'競技者一覧'!F42,")")</f>
        <v>()</v>
      </c>
      <c r="C33" s="31">
        <f>CONCATENATE('競技者一覧'!D42)</f>
      </c>
      <c r="D33" s="31">
        <f>'競技者一覧'!E42</f>
        <v>0</v>
      </c>
      <c r="E33" s="31">
        <v>29</v>
      </c>
      <c r="F33" s="31">
        <f>_xlfn.IFERROR(VLOOKUP('競技者一覧'!$C$6,'学校番号表'!$B$2:$C$902,2,FALSE),"")</f>
      </c>
      <c r="G33" s="31">
        <f>CONCATENATE('競技者一覧'!B42)</f>
      </c>
      <c r="H33" s="31">
        <f>_xlfn.IFERROR(CONCATENATE(VLOOKUP('競技者一覧'!G42,'種目一覧'!$D$1:$F$42,2,FALSE)," ",REPT("0",VLOOKUP('競技者一覧'!G42,'種目一覧'!$D$1:$F$42,3,FALSE)-LEN('競技者一覧'!H42)),'競技者一覧'!H42),"")</f>
      </c>
      <c r="I33" s="31">
        <f>_xlfn.IFERROR(CONCATENATE(VLOOKUP('競技者一覧'!I42,'種目一覧'!$D$1:$F$42,2,FALSE)," ",REPT("0",VLOOKUP('競技者一覧'!I42,'種目一覧'!$D$1:$F$42,3,FALSE)-LEN('競技者一覧'!J42)),'競技者一覧'!J42),"")</f>
      </c>
    </row>
    <row r="34" spans="1:9" ht="13.5">
      <c r="A34" s="31" t="str">
        <f>CONCATENATE($F$2,Sheet2!B34)</f>
        <v>033</v>
      </c>
      <c r="B34" s="31" t="str">
        <f>CONCATENATE('競技者一覧'!C43,"(",'競技者一覧'!F43,")")</f>
        <v>()</v>
      </c>
      <c r="C34" s="31">
        <f>CONCATENATE('競技者一覧'!D43)</f>
      </c>
      <c r="D34" s="31">
        <f>'競技者一覧'!E43</f>
        <v>0</v>
      </c>
      <c r="E34" s="31">
        <v>29</v>
      </c>
      <c r="F34" s="31">
        <f>_xlfn.IFERROR(VLOOKUP('競技者一覧'!$C$6,'学校番号表'!$B$2:$C$902,2,FALSE),"")</f>
      </c>
      <c r="G34" s="31">
        <f>CONCATENATE('競技者一覧'!B43)</f>
      </c>
      <c r="H34" s="31">
        <f>_xlfn.IFERROR(CONCATENATE(VLOOKUP('競技者一覧'!G43,'種目一覧'!$D$1:$F$42,2,FALSE)," ",REPT("0",VLOOKUP('競技者一覧'!G43,'種目一覧'!$D$1:$F$42,3,FALSE)-LEN('競技者一覧'!H43)),'競技者一覧'!H43),"")</f>
      </c>
      <c r="I34" s="31">
        <f>_xlfn.IFERROR(CONCATENATE(VLOOKUP('競技者一覧'!I43,'種目一覧'!$D$1:$F$42,2,FALSE)," ",REPT("0",VLOOKUP('競技者一覧'!I43,'種目一覧'!$D$1:$F$42,3,FALSE)-LEN('競技者一覧'!J43)),'競技者一覧'!J43),"")</f>
      </c>
    </row>
    <row r="35" spans="1:9" ht="13.5">
      <c r="A35" s="31" t="str">
        <f>CONCATENATE($F$2,Sheet2!B35)</f>
        <v>034</v>
      </c>
      <c r="B35" s="31" t="str">
        <f>CONCATENATE('競技者一覧'!C44,"(",'競技者一覧'!F44,")")</f>
        <v>()</v>
      </c>
      <c r="C35" s="31">
        <f>CONCATENATE('競技者一覧'!D44)</f>
      </c>
      <c r="D35" s="31">
        <f>'競技者一覧'!E44</f>
        <v>0</v>
      </c>
      <c r="E35" s="31">
        <v>29</v>
      </c>
      <c r="F35" s="31">
        <f>_xlfn.IFERROR(VLOOKUP('競技者一覧'!$C$6,'学校番号表'!$B$2:$C$902,2,FALSE),"")</f>
      </c>
      <c r="G35" s="31">
        <f>CONCATENATE('競技者一覧'!B44)</f>
      </c>
      <c r="H35" s="31">
        <f>_xlfn.IFERROR(CONCATENATE(VLOOKUP('競技者一覧'!G44,'種目一覧'!$D$1:$F$42,2,FALSE)," ",REPT("0",VLOOKUP('競技者一覧'!G44,'種目一覧'!$D$1:$F$42,3,FALSE)-LEN('競技者一覧'!H44)),'競技者一覧'!H44),"")</f>
      </c>
      <c r="I35" s="31">
        <f>_xlfn.IFERROR(CONCATENATE(VLOOKUP('競技者一覧'!I44,'種目一覧'!$D$1:$F$42,2,FALSE)," ",REPT("0",VLOOKUP('競技者一覧'!I44,'種目一覧'!$D$1:$F$42,3,FALSE)-LEN('競技者一覧'!J44)),'競技者一覧'!J44),"")</f>
      </c>
    </row>
    <row r="36" spans="1:9" ht="13.5">
      <c r="A36" s="31" t="str">
        <f>CONCATENATE($F$2,Sheet2!B36)</f>
        <v>035</v>
      </c>
      <c r="B36" s="31" t="str">
        <f>CONCATENATE('競技者一覧'!C45,"(",'競技者一覧'!F45,")")</f>
        <v>()</v>
      </c>
      <c r="C36" s="31">
        <f>CONCATENATE('競技者一覧'!D45)</f>
      </c>
      <c r="D36" s="31">
        <f>'競技者一覧'!E45</f>
        <v>0</v>
      </c>
      <c r="E36" s="31">
        <v>29</v>
      </c>
      <c r="F36" s="31">
        <f>_xlfn.IFERROR(VLOOKUP('競技者一覧'!$C$6,'学校番号表'!$B$2:$C$902,2,FALSE),"")</f>
      </c>
      <c r="G36" s="31">
        <f>CONCATENATE('競技者一覧'!B45)</f>
      </c>
      <c r="H36" s="31">
        <f>_xlfn.IFERROR(CONCATENATE(VLOOKUP('競技者一覧'!G45,'種目一覧'!$D$1:$F$42,2,FALSE)," ",REPT("0",VLOOKUP('競技者一覧'!G45,'種目一覧'!$D$1:$F$42,3,FALSE)-LEN('競技者一覧'!H45)),'競技者一覧'!H45),"")</f>
      </c>
      <c r="I36" s="31">
        <f>_xlfn.IFERROR(CONCATENATE(VLOOKUP('競技者一覧'!I45,'種目一覧'!$D$1:$F$42,2,FALSE)," ",REPT("0",VLOOKUP('競技者一覧'!I45,'種目一覧'!$D$1:$F$42,3,FALSE)-LEN('競技者一覧'!J45)),'競技者一覧'!J45),"")</f>
      </c>
    </row>
    <row r="37" spans="1:9" ht="13.5">
      <c r="A37" s="31" t="str">
        <f>CONCATENATE($F$2,Sheet2!B37)</f>
        <v>036</v>
      </c>
      <c r="B37" s="31" t="str">
        <f>CONCATENATE('競技者一覧'!C46,"(",'競技者一覧'!F46,")")</f>
        <v>()</v>
      </c>
      <c r="C37" s="31">
        <f>CONCATENATE('競技者一覧'!D46)</f>
      </c>
      <c r="D37" s="31">
        <f>'競技者一覧'!E46</f>
        <v>0</v>
      </c>
      <c r="E37" s="31">
        <v>29</v>
      </c>
      <c r="F37" s="31">
        <f>_xlfn.IFERROR(VLOOKUP('競技者一覧'!$C$6,'学校番号表'!$B$2:$C$902,2,FALSE),"")</f>
      </c>
      <c r="G37" s="31">
        <f>CONCATENATE('競技者一覧'!B46)</f>
      </c>
      <c r="H37" s="31">
        <f>_xlfn.IFERROR(CONCATENATE(VLOOKUP('競技者一覧'!G46,'種目一覧'!$D$1:$F$42,2,FALSE)," ",REPT("0",VLOOKUP('競技者一覧'!G46,'種目一覧'!$D$1:$F$42,3,FALSE)-LEN('競技者一覧'!H46)),'競技者一覧'!H46),"")</f>
      </c>
      <c r="I37" s="31">
        <f>_xlfn.IFERROR(CONCATENATE(VLOOKUP('競技者一覧'!I46,'種目一覧'!$D$1:$F$42,2,FALSE)," ",REPT("0",VLOOKUP('競技者一覧'!I46,'種目一覧'!$D$1:$F$42,3,FALSE)-LEN('競技者一覧'!J46)),'競技者一覧'!J46),"")</f>
      </c>
    </row>
    <row r="38" spans="1:9" ht="13.5">
      <c r="A38" s="31" t="str">
        <f>CONCATENATE($F$2,Sheet2!B38)</f>
        <v>037</v>
      </c>
      <c r="B38" s="31" t="str">
        <f>CONCATENATE('競技者一覧'!C47,"(",'競技者一覧'!F47,")")</f>
        <v>()</v>
      </c>
      <c r="C38" s="31">
        <f>CONCATENATE('競技者一覧'!D47)</f>
      </c>
      <c r="D38" s="31">
        <f>'競技者一覧'!E47</f>
        <v>0</v>
      </c>
      <c r="E38" s="31">
        <v>29</v>
      </c>
      <c r="F38" s="31">
        <f>_xlfn.IFERROR(VLOOKUP('競技者一覧'!$C$6,'学校番号表'!$B$2:$C$902,2,FALSE),"")</f>
      </c>
      <c r="G38" s="31">
        <f>CONCATENATE('競技者一覧'!B47)</f>
      </c>
      <c r="H38" s="31">
        <f>_xlfn.IFERROR(CONCATENATE(VLOOKUP('競技者一覧'!G47,'種目一覧'!$D$1:$F$42,2,FALSE)," ",REPT("0",VLOOKUP('競技者一覧'!G47,'種目一覧'!$D$1:$F$42,3,FALSE)-LEN('競技者一覧'!H47)),'競技者一覧'!H47),"")</f>
      </c>
      <c r="I38" s="31">
        <f>_xlfn.IFERROR(CONCATENATE(VLOOKUP('競技者一覧'!I47,'種目一覧'!$D$1:$F$42,2,FALSE)," ",REPT("0",VLOOKUP('競技者一覧'!I47,'種目一覧'!$D$1:$F$42,3,FALSE)-LEN('競技者一覧'!J47)),'競技者一覧'!J47),"")</f>
      </c>
    </row>
    <row r="39" spans="1:9" ht="13.5">
      <c r="A39" s="31" t="str">
        <f>CONCATENATE($F$2,Sheet2!B39)</f>
        <v>038</v>
      </c>
      <c r="B39" s="31" t="str">
        <f>CONCATENATE('競技者一覧'!C48,"(",'競技者一覧'!F48,")")</f>
        <v>()</v>
      </c>
      <c r="C39" s="31">
        <f>CONCATENATE('競技者一覧'!D48)</f>
      </c>
      <c r="D39" s="31">
        <f>'競技者一覧'!E48</f>
        <v>0</v>
      </c>
      <c r="E39" s="31">
        <v>29</v>
      </c>
      <c r="F39" s="31">
        <f>_xlfn.IFERROR(VLOOKUP('競技者一覧'!$C$6,'学校番号表'!$B$2:$C$902,2,FALSE),"")</f>
      </c>
      <c r="G39" s="31">
        <f>CONCATENATE('競技者一覧'!B48)</f>
      </c>
      <c r="H39" s="31">
        <f>_xlfn.IFERROR(CONCATENATE(VLOOKUP('競技者一覧'!G48,'種目一覧'!$D$1:$F$42,2,FALSE)," ",REPT("0",VLOOKUP('競技者一覧'!G48,'種目一覧'!$D$1:$F$42,3,FALSE)-LEN('競技者一覧'!H48)),'競技者一覧'!H48),"")</f>
      </c>
      <c r="I39" s="31">
        <f>_xlfn.IFERROR(CONCATENATE(VLOOKUP('競技者一覧'!I48,'種目一覧'!$D$1:$F$42,2,FALSE)," ",REPT("0",VLOOKUP('競技者一覧'!I48,'種目一覧'!$D$1:$F$42,3,FALSE)-LEN('競技者一覧'!J48)),'競技者一覧'!J48),"")</f>
      </c>
    </row>
    <row r="40" spans="1:9" ht="13.5">
      <c r="A40" s="31" t="str">
        <f>CONCATENATE($F$2,Sheet2!B40)</f>
        <v>039</v>
      </c>
      <c r="B40" s="31" t="str">
        <f>CONCATENATE('競技者一覧'!C49,"(",'競技者一覧'!F49,")")</f>
        <v>()</v>
      </c>
      <c r="C40" s="31">
        <f>CONCATENATE('競技者一覧'!D49)</f>
      </c>
      <c r="D40" s="31">
        <f>'競技者一覧'!E49</f>
        <v>0</v>
      </c>
      <c r="E40" s="31">
        <v>29</v>
      </c>
      <c r="F40" s="31">
        <f>_xlfn.IFERROR(VLOOKUP('競技者一覧'!$C$6,'学校番号表'!$B$2:$C$902,2,FALSE),"")</f>
      </c>
      <c r="G40" s="31">
        <f>CONCATENATE('競技者一覧'!B49)</f>
      </c>
      <c r="H40" s="31">
        <f>_xlfn.IFERROR(CONCATENATE(VLOOKUP('競技者一覧'!G49,'種目一覧'!$D$1:$F$42,2,FALSE)," ",REPT("0",VLOOKUP('競技者一覧'!G49,'種目一覧'!$D$1:$F$42,3,FALSE)-LEN('競技者一覧'!H49)),'競技者一覧'!H49),"")</f>
      </c>
      <c r="I40" s="31">
        <f>_xlfn.IFERROR(CONCATENATE(VLOOKUP('競技者一覧'!I49,'種目一覧'!$D$1:$F$42,2,FALSE)," ",REPT("0",VLOOKUP('競技者一覧'!I49,'種目一覧'!$D$1:$F$42,3,FALSE)-LEN('競技者一覧'!J49)),'競技者一覧'!J49),"")</f>
      </c>
    </row>
    <row r="41" spans="1:9" ht="13.5">
      <c r="A41" s="31" t="str">
        <f>CONCATENATE($F$2,Sheet2!B41)</f>
        <v>040</v>
      </c>
      <c r="B41" s="31" t="str">
        <f>CONCATENATE('競技者一覧'!C50,"(",'競技者一覧'!F50,")")</f>
        <v>()</v>
      </c>
      <c r="C41" s="31">
        <f>CONCATENATE('競技者一覧'!D50)</f>
      </c>
      <c r="D41" s="31">
        <f>'競技者一覧'!E50</f>
        <v>0</v>
      </c>
      <c r="E41" s="31">
        <v>29</v>
      </c>
      <c r="F41" s="31">
        <f>_xlfn.IFERROR(VLOOKUP('競技者一覧'!$C$6,'学校番号表'!$B$2:$C$902,2,FALSE),"")</f>
      </c>
      <c r="G41" s="31">
        <f>CONCATENATE('競技者一覧'!B50)</f>
      </c>
      <c r="H41" s="31">
        <f>_xlfn.IFERROR(CONCATENATE(VLOOKUP('競技者一覧'!G50,'種目一覧'!$D$1:$F$42,2,FALSE)," ",REPT("0",VLOOKUP('競技者一覧'!G50,'種目一覧'!$D$1:$F$42,3,FALSE)-LEN('競技者一覧'!H50)),'競技者一覧'!H50),"")</f>
      </c>
      <c r="I41" s="31">
        <f>_xlfn.IFERROR(CONCATENATE(VLOOKUP('競技者一覧'!I50,'種目一覧'!$D$1:$F$42,2,FALSE)," ",REPT("0",VLOOKUP('競技者一覧'!I50,'種目一覧'!$D$1:$F$42,3,FALSE)-LEN('競技者一覧'!J50)),'競技者一覧'!J50),"")</f>
      </c>
    </row>
    <row r="42" spans="1:9" ht="13.5">
      <c r="A42" s="31" t="str">
        <f>CONCATENATE($F$2,Sheet2!B42)</f>
        <v>041</v>
      </c>
      <c r="B42" s="31" t="str">
        <f>CONCATENATE('競技者一覧'!C51,"(",'競技者一覧'!F51,")")</f>
        <v>()</v>
      </c>
      <c r="C42" s="31">
        <f>CONCATENATE('競技者一覧'!D51)</f>
      </c>
      <c r="D42" s="31">
        <f>'競技者一覧'!E51</f>
        <v>0</v>
      </c>
      <c r="E42" s="31">
        <v>29</v>
      </c>
      <c r="F42" s="31">
        <f>_xlfn.IFERROR(VLOOKUP('競技者一覧'!$C$6,'学校番号表'!$B$2:$C$902,2,FALSE),"")</f>
      </c>
      <c r="G42" s="31">
        <f>CONCATENATE('競技者一覧'!B51)</f>
      </c>
      <c r="H42" s="31">
        <f>_xlfn.IFERROR(CONCATENATE(VLOOKUP('競技者一覧'!G51,'種目一覧'!$D$1:$F$42,2,FALSE)," ",REPT("0",VLOOKUP('競技者一覧'!G51,'種目一覧'!$D$1:$F$42,3,FALSE)-LEN('競技者一覧'!H51)),'競技者一覧'!H51),"")</f>
      </c>
      <c r="I42" s="31">
        <f>_xlfn.IFERROR(CONCATENATE(VLOOKUP('競技者一覧'!I51,'種目一覧'!$D$1:$F$42,2,FALSE)," ",REPT("0",VLOOKUP('競技者一覧'!I51,'種目一覧'!$D$1:$F$42,3,FALSE)-LEN('競技者一覧'!J51)),'競技者一覧'!J51),"")</f>
      </c>
    </row>
    <row r="43" spans="1:9" ht="13.5">
      <c r="A43" s="31" t="str">
        <f>CONCATENATE($F$2,Sheet2!B43)</f>
        <v>042</v>
      </c>
      <c r="B43" s="31" t="str">
        <f>CONCATENATE('競技者一覧'!C52,"(",'競技者一覧'!F52,")")</f>
        <v>()</v>
      </c>
      <c r="C43" s="31">
        <f>CONCATENATE('競技者一覧'!D52)</f>
      </c>
      <c r="D43" s="31">
        <f>'競技者一覧'!E52</f>
        <v>0</v>
      </c>
      <c r="E43" s="31">
        <v>29</v>
      </c>
      <c r="F43" s="31">
        <f>_xlfn.IFERROR(VLOOKUP('競技者一覧'!$C$6,'学校番号表'!$B$2:$C$902,2,FALSE),"")</f>
      </c>
      <c r="G43" s="31">
        <f>CONCATENATE('競技者一覧'!B52)</f>
      </c>
      <c r="H43" s="31">
        <f>_xlfn.IFERROR(CONCATENATE(VLOOKUP('競技者一覧'!G52,'種目一覧'!$D$1:$F$42,2,FALSE)," ",REPT("0",VLOOKUP('競技者一覧'!G52,'種目一覧'!$D$1:$F$42,3,FALSE)-LEN('競技者一覧'!H52)),'競技者一覧'!H52),"")</f>
      </c>
      <c r="I43" s="31">
        <f>_xlfn.IFERROR(CONCATENATE(VLOOKUP('競技者一覧'!I52,'種目一覧'!$D$1:$F$42,2,FALSE)," ",REPT("0",VLOOKUP('競技者一覧'!I52,'種目一覧'!$D$1:$F$42,3,FALSE)-LEN('競技者一覧'!J52)),'競技者一覧'!J52),"")</f>
      </c>
    </row>
    <row r="44" spans="1:9" ht="13.5">
      <c r="A44" s="31" t="str">
        <f>CONCATENATE($F$2,Sheet2!B44)</f>
        <v>043</v>
      </c>
      <c r="B44" s="31" t="str">
        <f>CONCATENATE('競技者一覧'!C53,"(",'競技者一覧'!F53,")")</f>
        <v>()</v>
      </c>
      <c r="C44" s="31">
        <f>CONCATENATE('競技者一覧'!D53)</f>
      </c>
      <c r="D44" s="31">
        <f>'競技者一覧'!E53</f>
        <v>0</v>
      </c>
      <c r="E44" s="31">
        <v>29</v>
      </c>
      <c r="F44" s="31">
        <f>_xlfn.IFERROR(VLOOKUP('競技者一覧'!$C$6,'学校番号表'!$B$2:$C$902,2,FALSE),"")</f>
      </c>
      <c r="G44" s="31">
        <f>CONCATENATE('競技者一覧'!B53)</f>
      </c>
      <c r="H44" s="31">
        <f>_xlfn.IFERROR(CONCATENATE(VLOOKUP('競技者一覧'!G53,'種目一覧'!$D$1:$F$42,2,FALSE)," ",REPT("0",VLOOKUP('競技者一覧'!G53,'種目一覧'!$D$1:$F$42,3,FALSE)-LEN('競技者一覧'!H53)),'競技者一覧'!H53),"")</f>
      </c>
      <c r="I44" s="31">
        <f>_xlfn.IFERROR(CONCATENATE(VLOOKUP('競技者一覧'!I53,'種目一覧'!$D$1:$F$42,2,FALSE)," ",REPT("0",VLOOKUP('競技者一覧'!I53,'種目一覧'!$D$1:$F$42,3,FALSE)-LEN('競技者一覧'!J53)),'競技者一覧'!J53),"")</f>
      </c>
    </row>
    <row r="45" spans="1:9" ht="13.5">
      <c r="A45" s="31" t="str">
        <f>CONCATENATE($F$2,Sheet2!B45)</f>
        <v>044</v>
      </c>
      <c r="B45" s="31" t="str">
        <f>CONCATENATE('競技者一覧'!C54,"(",'競技者一覧'!F54,")")</f>
        <v>()</v>
      </c>
      <c r="C45" s="31">
        <f>CONCATENATE('競技者一覧'!D54)</f>
      </c>
      <c r="D45" s="31">
        <f>'競技者一覧'!E54</f>
        <v>0</v>
      </c>
      <c r="E45" s="31">
        <v>29</v>
      </c>
      <c r="F45" s="31">
        <f>_xlfn.IFERROR(VLOOKUP('競技者一覧'!$C$6,'学校番号表'!$B$2:$C$902,2,FALSE),"")</f>
      </c>
      <c r="G45" s="31">
        <f>CONCATENATE('競技者一覧'!B54)</f>
      </c>
      <c r="H45" s="31">
        <f>_xlfn.IFERROR(CONCATENATE(VLOOKUP('競技者一覧'!G54,'種目一覧'!$D$1:$F$42,2,FALSE)," ",REPT("0",VLOOKUP('競技者一覧'!G54,'種目一覧'!$D$1:$F$42,3,FALSE)-LEN('競技者一覧'!H54)),'競技者一覧'!H54),"")</f>
      </c>
      <c r="I45" s="31">
        <f>_xlfn.IFERROR(CONCATENATE(VLOOKUP('競技者一覧'!I54,'種目一覧'!$D$1:$F$42,2,FALSE)," ",REPT("0",VLOOKUP('競技者一覧'!I54,'種目一覧'!$D$1:$F$42,3,FALSE)-LEN('競技者一覧'!J54)),'競技者一覧'!J54),"")</f>
      </c>
    </row>
    <row r="46" spans="1:9" ht="13.5">
      <c r="A46" s="31" t="str">
        <f>CONCATENATE($F$2,Sheet2!B46)</f>
        <v>045</v>
      </c>
      <c r="B46" s="31" t="str">
        <f>CONCATENATE('競技者一覧'!C55,"(",'競技者一覧'!F55,")")</f>
        <v>()</v>
      </c>
      <c r="C46" s="31">
        <f>CONCATENATE('競技者一覧'!D55)</f>
      </c>
      <c r="D46" s="31">
        <f>'競技者一覧'!E55</f>
        <v>0</v>
      </c>
      <c r="E46" s="31">
        <v>29</v>
      </c>
      <c r="F46" s="31">
        <f>_xlfn.IFERROR(VLOOKUP('競技者一覧'!$C$6,'学校番号表'!$B$2:$C$902,2,FALSE),"")</f>
      </c>
      <c r="G46" s="31">
        <f>CONCATENATE('競技者一覧'!B55)</f>
      </c>
      <c r="H46" s="31">
        <f>_xlfn.IFERROR(CONCATENATE(VLOOKUP('競技者一覧'!G55,'種目一覧'!$D$1:$F$42,2,FALSE)," ",REPT("0",VLOOKUP('競技者一覧'!G55,'種目一覧'!$D$1:$F$42,3,FALSE)-LEN('競技者一覧'!H55)),'競技者一覧'!H55),"")</f>
      </c>
      <c r="I46" s="31">
        <f>_xlfn.IFERROR(CONCATENATE(VLOOKUP('競技者一覧'!I55,'種目一覧'!$D$1:$F$42,2,FALSE)," ",REPT("0",VLOOKUP('競技者一覧'!I55,'種目一覧'!$D$1:$F$42,3,FALSE)-LEN('競技者一覧'!J55)),'競技者一覧'!J55),"")</f>
      </c>
    </row>
    <row r="47" spans="1:9" ht="13.5">
      <c r="A47" s="31" t="str">
        <f>CONCATENATE($F$2,Sheet2!B47)</f>
        <v>046</v>
      </c>
      <c r="B47" s="31" t="str">
        <f>CONCATENATE('競技者一覧'!C56,"(",'競技者一覧'!F56,")")</f>
        <v>()</v>
      </c>
      <c r="C47" s="31">
        <f>CONCATENATE('競技者一覧'!D56)</f>
      </c>
      <c r="D47" s="31">
        <f>'競技者一覧'!E56</f>
        <v>0</v>
      </c>
      <c r="E47" s="31">
        <v>29</v>
      </c>
      <c r="F47" s="31">
        <f>_xlfn.IFERROR(VLOOKUP('競技者一覧'!$C$6,'学校番号表'!$B$2:$C$902,2,FALSE),"")</f>
      </c>
      <c r="G47" s="31">
        <f>CONCATENATE('競技者一覧'!B56)</f>
      </c>
      <c r="H47" s="31">
        <f>_xlfn.IFERROR(CONCATENATE(VLOOKUP('競技者一覧'!G56,'種目一覧'!$D$1:$F$42,2,FALSE)," ",REPT("0",VLOOKUP('競技者一覧'!G56,'種目一覧'!$D$1:$F$42,3,FALSE)-LEN('競技者一覧'!H56)),'競技者一覧'!H56),"")</f>
      </c>
      <c r="I47" s="31">
        <f>_xlfn.IFERROR(CONCATENATE(VLOOKUP('競技者一覧'!I56,'種目一覧'!$D$1:$F$42,2,FALSE)," ",REPT("0",VLOOKUP('競技者一覧'!I56,'種目一覧'!$D$1:$F$42,3,FALSE)-LEN('競技者一覧'!J56)),'競技者一覧'!J56),"")</f>
      </c>
    </row>
    <row r="48" spans="1:9" ht="13.5">
      <c r="A48" s="31" t="str">
        <f>CONCATENATE($F$2,Sheet2!B48)</f>
        <v>047</v>
      </c>
      <c r="B48" s="31" t="str">
        <f>CONCATENATE('競技者一覧'!C57,"(",'競技者一覧'!F57,")")</f>
        <v>()</v>
      </c>
      <c r="C48" s="31">
        <f>CONCATENATE('競技者一覧'!D57)</f>
      </c>
      <c r="D48" s="31">
        <f>'競技者一覧'!E57</f>
        <v>0</v>
      </c>
      <c r="E48" s="31">
        <v>29</v>
      </c>
      <c r="F48" s="31">
        <f>_xlfn.IFERROR(VLOOKUP('競技者一覧'!$C$6,'学校番号表'!$B$2:$C$902,2,FALSE),"")</f>
      </c>
      <c r="G48" s="31">
        <f>CONCATENATE('競技者一覧'!B57)</f>
      </c>
      <c r="H48" s="31">
        <f>_xlfn.IFERROR(CONCATENATE(VLOOKUP('競技者一覧'!G57,'種目一覧'!$D$1:$F$42,2,FALSE)," ",REPT("0",VLOOKUP('競技者一覧'!G57,'種目一覧'!$D$1:$F$42,3,FALSE)-LEN('競技者一覧'!H57)),'競技者一覧'!H57),"")</f>
      </c>
      <c r="I48" s="31">
        <f>_xlfn.IFERROR(CONCATENATE(VLOOKUP('競技者一覧'!I57,'種目一覧'!$D$1:$F$42,2,FALSE)," ",REPT("0",VLOOKUP('競技者一覧'!I57,'種目一覧'!$D$1:$F$42,3,FALSE)-LEN('競技者一覧'!J57)),'競技者一覧'!J57),"")</f>
      </c>
    </row>
    <row r="49" spans="1:9" ht="13.5">
      <c r="A49" s="31" t="str">
        <f>CONCATENATE($F$2,Sheet2!B49)</f>
        <v>048</v>
      </c>
      <c r="B49" s="31" t="str">
        <f>CONCATENATE('競技者一覧'!C58,"(",'競技者一覧'!F58,")")</f>
        <v>()</v>
      </c>
      <c r="C49" s="31">
        <f>CONCATENATE('競技者一覧'!D58)</f>
      </c>
      <c r="D49" s="31">
        <f>'競技者一覧'!E58</f>
        <v>0</v>
      </c>
      <c r="E49" s="31">
        <v>29</v>
      </c>
      <c r="F49" s="31">
        <f>_xlfn.IFERROR(VLOOKUP('競技者一覧'!$C$6,'学校番号表'!$B$2:$C$902,2,FALSE),"")</f>
      </c>
      <c r="G49" s="31">
        <f>CONCATENATE('競技者一覧'!B58)</f>
      </c>
      <c r="H49" s="31">
        <f>_xlfn.IFERROR(CONCATENATE(VLOOKUP('競技者一覧'!G58,'種目一覧'!$D$1:$F$42,2,FALSE)," ",REPT("0",VLOOKUP('競技者一覧'!G58,'種目一覧'!$D$1:$F$42,3,FALSE)-LEN('競技者一覧'!H58)),'競技者一覧'!H58),"")</f>
      </c>
      <c r="I49" s="31">
        <f>_xlfn.IFERROR(CONCATENATE(VLOOKUP('競技者一覧'!I58,'種目一覧'!$D$1:$F$42,2,FALSE)," ",REPT("0",VLOOKUP('競技者一覧'!I58,'種目一覧'!$D$1:$F$42,3,FALSE)-LEN('競技者一覧'!J58)),'競技者一覧'!J58),"")</f>
      </c>
    </row>
    <row r="50" spans="1:9" ht="13.5">
      <c r="A50" s="31" t="str">
        <f>CONCATENATE($F$2,Sheet2!B50)</f>
        <v>049</v>
      </c>
      <c r="B50" s="31" t="str">
        <f>CONCATENATE('競技者一覧'!C59,"(",'競技者一覧'!F59,")")</f>
        <v>()</v>
      </c>
      <c r="C50" s="31">
        <f>CONCATENATE('競技者一覧'!D59)</f>
      </c>
      <c r="D50" s="31">
        <f>'競技者一覧'!E59</f>
        <v>0</v>
      </c>
      <c r="E50" s="31">
        <v>29</v>
      </c>
      <c r="F50" s="31">
        <f>_xlfn.IFERROR(VLOOKUP('競技者一覧'!$C$6,'学校番号表'!$B$2:$C$902,2,FALSE),"")</f>
      </c>
      <c r="G50" s="31">
        <f>CONCATENATE('競技者一覧'!B59)</f>
      </c>
      <c r="H50" s="31">
        <f>_xlfn.IFERROR(CONCATENATE(VLOOKUP('競技者一覧'!G59,'種目一覧'!$D$1:$F$42,2,FALSE)," ",REPT("0",VLOOKUP('競技者一覧'!G59,'種目一覧'!$D$1:$F$42,3,FALSE)-LEN('競技者一覧'!H59)),'競技者一覧'!H59),"")</f>
      </c>
      <c r="I50" s="31">
        <f>_xlfn.IFERROR(CONCATENATE(VLOOKUP('競技者一覧'!I59,'種目一覧'!$D$1:$F$42,2,FALSE)," ",REPT("0",VLOOKUP('競技者一覧'!I59,'種目一覧'!$D$1:$F$42,3,FALSE)-LEN('競技者一覧'!J59)),'競技者一覧'!J59),"")</f>
      </c>
    </row>
    <row r="51" spans="1:9" ht="13.5">
      <c r="A51" s="31" t="str">
        <f>CONCATENATE($F$2,Sheet2!B51)</f>
        <v>050</v>
      </c>
      <c r="B51" s="31" t="str">
        <f>CONCATENATE('競技者一覧'!C60,"(",'競技者一覧'!F60,")")</f>
        <v>()</v>
      </c>
      <c r="C51" s="31">
        <f>CONCATENATE('競技者一覧'!D60)</f>
      </c>
      <c r="D51" s="31">
        <f>'競技者一覧'!E60</f>
        <v>0</v>
      </c>
      <c r="E51" s="31">
        <v>29</v>
      </c>
      <c r="F51" s="31">
        <f>_xlfn.IFERROR(VLOOKUP('競技者一覧'!$C$6,'学校番号表'!$B$2:$C$902,2,FALSE),"")</f>
      </c>
      <c r="G51" s="31">
        <f>CONCATENATE('競技者一覧'!B60)</f>
      </c>
      <c r="H51" s="31">
        <f>_xlfn.IFERROR(CONCATENATE(VLOOKUP('競技者一覧'!G60,'種目一覧'!$D$1:$F$42,2,FALSE)," ",REPT("0",VLOOKUP('競技者一覧'!G60,'種目一覧'!$D$1:$F$42,3,FALSE)-LEN('競技者一覧'!H60)),'競技者一覧'!H60),"")</f>
      </c>
      <c r="I51" s="31">
        <f>_xlfn.IFERROR(CONCATENATE(VLOOKUP('競技者一覧'!I60,'種目一覧'!$D$1:$F$42,2,FALSE)," ",REPT("0",VLOOKUP('競技者一覧'!I60,'種目一覧'!$D$1:$F$42,3,FALSE)-LEN('競技者一覧'!J60)),'競技者一覧'!J60),"")</f>
      </c>
    </row>
    <row r="52" spans="1:9" ht="13.5">
      <c r="A52" s="31" t="str">
        <f>CONCATENATE($F$2,Sheet2!B52)</f>
        <v>051</v>
      </c>
      <c r="B52" s="31" t="str">
        <f>CONCATENATE('競技者一覧'!C61,"(",'競技者一覧'!F61,")")</f>
        <v>()</v>
      </c>
      <c r="C52" s="31">
        <f>CONCATENATE('競技者一覧'!D61)</f>
      </c>
      <c r="D52" s="31">
        <f>'競技者一覧'!E61</f>
        <v>0</v>
      </c>
      <c r="E52" s="31">
        <v>29</v>
      </c>
      <c r="F52" s="31">
        <f>_xlfn.IFERROR(VLOOKUP('競技者一覧'!$C$6,'学校番号表'!$B$2:$C$902,2,FALSE),"")</f>
      </c>
      <c r="G52" s="31">
        <f>CONCATENATE('競技者一覧'!B61)</f>
      </c>
      <c r="H52" s="31">
        <f>_xlfn.IFERROR(CONCATENATE(VLOOKUP('競技者一覧'!G61,'種目一覧'!$D$1:$F$42,2,FALSE)," ",REPT("0",VLOOKUP('競技者一覧'!G61,'種目一覧'!$D$1:$F$42,3,FALSE)-LEN('競技者一覧'!H61)),'競技者一覧'!H61),"")</f>
      </c>
      <c r="I52" s="31">
        <f>_xlfn.IFERROR(CONCATENATE(VLOOKUP('競技者一覧'!I61,'種目一覧'!$D$1:$F$42,2,FALSE)," ",REPT("0",VLOOKUP('競技者一覧'!I61,'種目一覧'!$D$1:$F$42,3,FALSE)-LEN('競技者一覧'!J61)),'競技者一覧'!J61),"")</f>
      </c>
    </row>
    <row r="53" spans="1:9" ht="13.5">
      <c r="A53" s="31" t="str">
        <f>CONCATENATE($F$2,Sheet2!B53)</f>
        <v>052</v>
      </c>
      <c r="B53" s="31" t="str">
        <f>CONCATENATE('競技者一覧'!C62,"(",'競技者一覧'!F62,")")</f>
        <v>()</v>
      </c>
      <c r="C53" s="31">
        <f>CONCATENATE('競技者一覧'!D62)</f>
      </c>
      <c r="D53" s="31">
        <f>'競技者一覧'!E62</f>
        <v>0</v>
      </c>
      <c r="E53" s="31">
        <v>29</v>
      </c>
      <c r="F53" s="31">
        <f>_xlfn.IFERROR(VLOOKUP('競技者一覧'!$C$6,'学校番号表'!$B$2:$C$902,2,FALSE),"")</f>
      </c>
      <c r="G53" s="31">
        <f>CONCATENATE('競技者一覧'!B62)</f>
      </c>
      <c r="H53" s="31">
        <f>_xlfn.IFERROR(CONCATENATE(VLOOKUP('競技者一覧'!G62,'種目一覧'!$D$1:$F$42,2,FALSE)," ",REPT("0",VLOOKUP('競技者一覧'!G62,'種目一覧'!$D$1:$F$42,3,FALSE)-LEN('競技者一覧'!H62)),'競技者一覧'!H62),"")</f>
      </c>
      <c r="I53" s="31">
        <f>_xlfn.IFERROR(CONCATENATE(VLOOKUP('競技者一覧'!I62,'種目一覧'!$D$1:$F$42,2,FALSE)," ",REPT("0",VLOOKUP('競技者一覧'!I62,'種目一覧'!$D$1:$F$42,3,FALSE)-LEN('競技者一覧'!J62)),'競技者一覧'!J62),"")</f>
      </c>
    </row>
    <row r="54" spans="1:9" ht="13.5">
      <c r="A54" s="31" t="str">
        <f>CONCATENATE($F$2,Sheet2!B54)</f>
        <v>053</v>
      </c>
      <c r="B54" s="31" t="str">
        <f>CONCATENATE('競技者一覧'!C63,"(",'競技者一覧'!F63,")")</f>
        <v>()</v>
      </c>
      <c r="C54" s="31">
        <f>CONCATENATE('競技者一覧'!D63)</f>
      </c>
      <c r="D54" s="31">
        <f>'競技者一覧'!E63</f>
        <v>0</v>
      </c>
      <c r="E54" s="31">
        <v>29</v>
      </c>
      <c r="F54" s="31">
        <f>_xlfn.IFERROR(VLOOKUP('競技者一覧'!$C$6,'学校番号表'!$B$2:$C$902,2,FALSE),"")</f>
      </c>
      <c r="G54" s="31">
        <f>CONCATENATE('競技者一覧'!B63)</f>
      </c>
      <c r="H54" s="31">
        <f>_xlfn.IFERROR(CONCATENATE(VLOOKUP('競技者一覧'!G63,'種目一覧'!$D$1:$F$42,2,FALSE)," ",REPT("0",VLOOKUP('競技者一覧'!G63,'種目一覧'!$D$1:$F$42,3,FALSE)-LEN('競技者一覧'!H63)),'競技者一覧'!H63),"")</f>
      </c>
      <c r="I54" s="31">
        <f>_xlfn.IFERROR(CONCATENATE(VLOOKUP('競技者一覧'!I63,'種目一覧'!$D$1:$F$42,2,FALSE)," ",REPT("0",VLOOKUP('競技者一覧'!I63,'種目一覧'!$D$1:$F$42,3,FALSE)-LEN('競技者一覧'!J63)),'競技者一覧'!J63),"")</f>
      </c>
    </row>
    <row r="55" spans="1:9" ht="13.5">
      <c r="A55" s="31" t="str">
        <f>CONCATENATE($F$2,Sheet2!B55)</f>
        <v>054</v>
      </c>
      <c r="B55" s="31" t="str">
        <f>CONCATENATE('競技者一覧'!C64,"(",'競技者一覧'!F64,")")</f>
        <v>()</v>
      </c>
      <c r="C55" s="31">
        <f>CONCATENATE('競技者一覧'!D64)</f>
      </c>
      <c r="D55" s="31">
        <f>'競技者一覧'!E64</f>
        <v>0</v>
      </c>
      <c r="E55" s="31">
        <v>29</v>
      </c>
      <c r="F55" s="31">
        <f>_xlfn.IFERROR(VLOOKUP('競技者一覧'!$C$6,'学校番号表'!$B$2:$C$902,2,FALSE),"")</f>
      </c>
      <c r="G55" s="31">
        <f>CONCATENATE('競技者一覧'!B64)</f>
      </c>
      <c r="H55" s="31">
        <f>_xlfn.IFERROR(CONCATENATE(VLOOKUP('競技者一覧'!G64,'種目一覧'!$D$1:$F$42,2,FALSE)," ",REPT("0",VLOOKUP('競技者一覧'!G64,'種目一覧'!$D$1:$F$42,3,FALSE)-LEN('競技者一覧'!H64)),'競技者一覧'!H64),"")</f>
      </c>
      <c r="I55" s="31">
        <f>_xlfn.IFERROR(CONCATENATE(VLOOKUP('競技者一覧'!I64,'種目一覧'!$D$1:$F$42,2,FALSE)," ",REPT("0",VLOOKUP('競技者一覧'!I64,'種目一覧'!$D$1:$F$42,3,FALSE)-LEN('競技者一覧'!J64)),'競技者一覧'!J64),"")</f>
      </c>
    </row>
    <row r="56" spans="1:9" ht="13.5">
      <c r="A56" s="31" t="str">
        <f>CONCATENATE($F$2,Sheet2!B56)</f>
        <v>055</v>
      </c>
      <c r="B56" s="31" t="str">
        <f>CONCATENATE('競技者一覧'!C65,"(",'競技者一覧'!F65,")")</f>
        <v>()</v>
      </c>
      <c r="C56" s="31">
        <f>CONCATENATE('競技者一覧'!D65)</f>
      </c>
      <c r="D56" s="31">
        <f>'競技者一覧'!E65</f>
        <v>0</v>
      </c>
      <c r="E56" s="31">
        <v>29</v>
      </c>
      <c r="F56" s="31">
        <f>_xlfn.IFERROR(VLOOKUP('競技者一覧'!$C$6,'学校番号表'!$B$2:$C$902,2,FALSE),"")</f>
      </c>
      <c r="G56" s="31">
        <f>CONCATENATE('競技者一覧'!B65)</f>
      </c>
      <c r="H56" s="31">
        <f>_xlfn.IFERROR(CONCATENATE(VLOOKUP('競技者一覧'!G65,'種目一覧'!$D$1:$F$42,2,FALSE)," ",REPT("0",VLOOKUP('競技者一覧'!G65,'種目一覧'!$D$1:$F$42,3,FALSE)-LEN('競技者一覧'!H65)),'競技者一覧'!H65),"")</f>
      </c>
      <c r="I56" s="31">
        <f>_xlfn.IFERROR(CONCATENATE(VLOOKUP('競技者一覧'!I65,'種目一覧'!$D$1:$F$42,2,FALSE)," ",REPT("0",VLOOKUP('競技者一覧'!I65,'種目一覧'!$D$1:$F$42,3,FALSE)-LEN('競技者一覧'!J65)),'競技者一覧'!J65),"")</f>
      </c>
    </row>
    <row r="57" spans="1:9" ht="13.5">
      <c r="A57" s="31" t="str">
        <f>CONCATENATE($F$2,Sheet2!B57)</f>
        <v>056</v>
      </c>
      <c r="B57" s="31" t="str">
        <f>CONCATENATE('競技者一覧'!C66,"(",'競技者一覧'!F66,")")</f>
        <v>()</v>
      </c>
      <c r="C57" s="31">
        <f>CONCATENATE('競技者一覧'!D66)</f>
      </c>
      <c r="D57" s="31">
        <f>'競技者一覧'!E66</f>
        <v>0</v>
      </c>
      <c r="E57" s="31">
        <v>29</v>
      </c>
      <c r="F57" s="31">
        <f>_xlfn.IFERROR(VLOOKUP('競技者一覧'!$C$6,'学校番号表'!$B$2:$C$902,2,FALSE),"")</f>
      </c>
      <c r="G57" s="31">
        <f>CONCATENATE('競技者一覧'!B66)</f>
      </c>
      <c r="H57" s="31">
        <f>_xlfn.IFERROR(CONCATENATE(VLOOKUP('競技者一覧'!G66,'種目一覧'!$D$1:$F$42,2,FALSE)," ",REPT("0",VLOOKUP('競技者一覧'!G66,'種目一覧'!$D$1:$F$42,3,FALSE)-LEN('競技者一覧'!H66)),'競技者一覧'!H66),"")</f>
      </c>
      <c r="I57" s="31">
        <f>_xlfn.IFERROR(CONCATENATE(VLOOKUP('競技者一覧'!I66,'種目一覧'!$D$1:$F$42,2,FALSE)," ",REPT("0",VLOOKUP('競技者一覧'!I66,'種目一覧'!$D$1:$F$42,3,FALSE)-LEN('競技者一覧'!J66)),'競技者一覧'!J66),"")</f>
      </c>
    </row>
    <row r="58" spans="1:9" ht="13.5">
      <c r="A58" s="31" t="str">
        <f>CONCATENATE($F$2,Sheet2!B58)</f>
        <v>057</v>
      </c>
      <c r="B58" s="31" t="str">
        <f>CONCATENATE('競技者一覧'!C67,"(",'競技者一覧'!F67,")")</f>
        <v>()</v>
      </c>
      <c r="C58" s="31">
        <f>CONCATENATE('競技者一覧'!D67)</f>
      </c>
      <c r="D58" s="31">
        <f>'競技者一覧'!E67</f>
        <v>0</v>
      </c>
      <c r="E58" s="31">
        <v>29</v>
      </c>
      <c r="F58" s="31">
        <f>_xlfn.IFERROR(VLOOKUP('競技者一覧'!$C$6,'学校番号表'!$B$2:$C$902,2,FALSE),"")</f>
      </c>
      <c r="G58" s="31">
        <f>CONCATENATE('競技者一覧'!B67)</f>
      </c>
      <c r="H58" s="31">
        <f>_xlfn.IFERROR(CONCATENATE(VLOOKUP('競技者一覧'!G67,'種目一覧'!$D$1:$F$42,2,FALSE)," ",REPT("0",VLOOKUP('競技者一覧'!G67,'種目一覧'!$D$1:$F$42,3,FALSE)-LEN('競技者一覧'!H67)),'競技者一覧'!H67),"")</f>
      </c>
      <c r="I58" s="31">
        <f>_xlfn.IFERROR(CONCATENATE(VLOOKUP('競技者一覧'!I67,'種目一覧'!$D$1:$F$42,2,FALSE)," ",REPT("0",VLOOKUP('競技者一覧'!I67,'種目一覧'!$D$1:$F$42,3,FALSE)-LEN('競技者一覧'!J67)),'競技者一覧'!J67),"")</f>
      </c>
    </row>
    <row r="59" spans="1:9" ht="13.5">
      <c r="A59" s="31" t="str">
        <f>CONCATENATE($F$2,Sheet2!B59)</f>
        <v>058</v>
      </c>
      <c r="B59" s="31" t="str">
        <f>CONCATENATE('競技者一覧'!C68,"(",'競技者一覧'!F68,")")</f>
        <v>()</v>
      </c>
      <c r="C59" s="31">
        <f>CONCATENATE('競技者一覧'!D68)</f>
      </c>
      <c r="D59" s="31">
        <f>'競技者一覧'!E68</f>
        <v>0</v>
      </c>
      <c r="E59" s="31">
        <v>29</v>
      </c>
      <c r="F59" s="31">
        <f>_xlfn.IFERROR(VLOOKUP('競技者一覧'!$C$6,'学校番号表'!$B$2:$C$902,2,FALSE),"")</f>
      </c>
      <c r="G59" s="31">
        <f>CONCATENATE('競技者一覧'!B68)</f>
      </c>
      <c r="H59" s="31">
        <f>_xlfn.IFERROR(CONCATENATE(VLOOKUP('競技者一覧'!G68,'種目一覧'!$D$1:$F$42,2,FALSE)," ",REPT("0",VLOOKUP('競技者一覧'!G68,'種目一覧'!$D$1:$F$42,3,FALSE)-LEN('競技者一覧'!H68)),'競技者一覧'!H68),"")</f>
      </c>
      <c r="I59" s="31">
        <f>_xlfn.IFERROR(CONCATENATE(VLOOKUP('競技者一覧'!I68,'種目一覧'!$D$1:$F$42,2,FALSE)," ",REPT("0",VLOOKUP('競技者一覧'!I68,'種目一覧'!$D$1:$F$42,3,FALSE)-LEN('競技者一覧'!J68)),'競技者一覧'!J68),"")</f>
      </c>
    </row>
    <row r="60" spans="1:9" ht="13.5">
      <c r="A60" s="31" t="str">
        <f>CONCATENATE($F$2,Sheet2!B60)</f>
        <v>059</v>
      </c>
      <c r="B60" s="31" t="str">
        <f>CONCATENATE('競技者一覧'!C69,"(",'競技者一覧'!F69,")")</f>
        <v>()</v>
      </c>
      <c r="C60" s="31">
        <f>CONCATENATE('競技者一覧'!D69)</f>
      </c>
      <c r="D60" s="31">
        <f>'競技者一覧'!E69</f>
        <v>0</v>
      </c>
      <c r="E60" s="31">
        <v>29</v>
      </c>
      <c r="F60" s="31">
        <f>_xlfn.IFERROR(VLOOKUP('競技者一覧'!$C$6,'学校番号表'!$B$2:$C$902,2,FALSE),"")</f>
      </c>
      <c r="G60" s="31">
        <f>CONCATENATE('競技者一覧'!B69)</f>
      </c>
      <c r="H60" s="31">
        <f>_xlfn.IFERROR(CONCATENATE(VLOOKUP('競技者一覧'!G69,'種目一覧'!$D$1:$F$42,2,FALSE)," ",REPT("0",VLOOKUP('競技者一覧'!G69,'種目一覧'!$D$1:$F$42,3,FALSE)-LEN('競技者一覧'!H69)),'競技者一覧'!H69),"")</f>
      </c>
      <c r="I60" s="31">
        <f>_xlfn.IFERROR(CONCATENATE(VLOOKUP('競技者一覧'!I69,'種目一覧'!$D$1:$F$42,2,FALSE)," ",REPT("0",VLOOKUP('競技者一覧'!I69,'種目一覧'!$D$1:$F$42,3,FALSE)-LEN('競技者一覧'!J69)),'競技者一覧'!J69),"")</f>
      </c>
    </row>
    <row r="61" spans="1:9" ht="13.5">
      <c r="A61" s="31" t="str">
        <f>CONCATENATE($F$2,Sheet2!B61)</f>
        <v>060</v>
      </c>
      <c r="B61" s="31" t="str">
        <f>CONCATENATE('競技者一覧'!C70,"(",'競技者一覧'!F70,")")</f>
        <v>()</v>
      </c>
      <c r="C61" s="31">
        <f>CONCATENATE('競技者一覧'!D70)</f>
      </c>
      <c r="D61" s="31">
        <f>'競技者一覧'!E70</f>
        <v>0</v>
      </c>
      <c r="E61" s="31">
        <v>29</v>
      </c>
      <c r="F61" s="31">
        <f>_xlfn.IFERROR(VLOOKUP('競技者一覧'!$C$6,'学校番号表'!$B$2:$C$902,2,FALSE),"")</f>
      </c>
      <c r="G61" s="31">
        <f>CONCATENATE('競技者一覧'!B70)</f>
      </c>
      <c r="H61" s="31">
        <f>_xlfn.IFERROR(CONCATENATE(VLOOKUP('競技者一覧'!G70,'種目一覧'!$D$1:$F$42,2,FALSE)," ",REPT("0",VLOOKUP('競技者一覧'!G70,'種目一覧'!$D$1:$F$42,3,FALSE)-LEN('競技者一覧'!H70)),'競技者一覧'!H70),"")</f>
      </c>
      <c r="I61" s="31">
        <f>_xlfn.IFERROR(CONCATENATE(VLOOKUP('競技者一覧'!I70,'種目一覧'!$D$1:$F$42,2,FALSE)," ",REPT("0",VLOOKUP('競技者一覧'!I70,'種目一覧'!$D$1:$F$42,3,FALSE)-LEN('競技者一覧'!J70)),'競技者一覧'!J70),"")</f>
      </c>
    </row>
    <row r="62" spans="1:9" ht="13.5">
      <c r="A62" s="31" t="str">
        <f>CONCATENATE($F$2,Sheet2!B62)</f>
        <v>061</v>
      </c>
      <c r="B62" s="31" t="str">
        <f>CONCATENATE('競技者一覧'!C71,"(",'競技者一覧'!F71,")")</f>
        <v>()</v>
      </c>
      <c r="C62" s="31">
        <f>CONCATENATE('競技者一覧'!D71)</f>
      </c>
      <c r="D62" s="31">
        <f>'競技者一覧'!E71</f>
        <v>0</v>
      </c>
      <c r="E62" s="31">
        <v>29</v>
      </c>
      <c r="F62" s="31">
        <f>_xlfn.IFERROR(VLOOKUP('競技者一覧'!$C$6,'学校番号表'!$B$2:$C$902,2,FALSE),"")</f>
      </c>
      <c r="G62" s="31">
        <f>CONCATENATE('競技者一覧'!B71)</f>
      </c>
      <c r="H62" s="31">
        <f>_xlfn.IFERROR(CONCATENATE(VLOOKUP('競技者一覧'!G71,'種目一覧'!$D$1:$F$42,2,FALSE)," ",REPT("0",VLOOKUP('競技者一覧'!G71,'種目一覧'!$D$1:$F$42,3,FALSE)-LEN('競技者一覧'!H71)),'競技者一覧'!H71),"")</f>
      </c>
      <c r="I62" s="31">
        <f>_xlfn.IFERROR(CONCATENATE(VLOOKUP('競技者一覧'!I71,'種目一覧'!$D$1:$F$42,2,FALSE)," ",REPT("0",VLOOKUP('競技者一覧'!I71,'種目一覧'!$D$1:$F$42,3,FALSE)-LEN('競技者一覧'!J71)),'競技者一覧'!J71),"")</f>
      </c>
    </row>
    <row r="63" spans="1:9" ht="13.5">
      <c r="A63" s="31" t="str">
        <f>CONCATENATE($F$2,Sheet2!B63)</f>
        <v>062</v>
      </c>
      <c r="B63" s="31" t="str">
        <f>CONCATENATE('競技者一覧'!C72,"(",'競技者一覧'!F72,")")</f>
        <v>()</v>
      </c>
      <c r="C63" s="31">
        <f>CONCATENATE('競技者一覧'!D72)</f>
      </c>
      <c r="D63" s="31">
        <f>'競技者一覧'!E72</f>
        <v>0</v>
      </c>
      <c r="E63" s="31">
        <v>29</v>
      </c>
      <c r="F63" s="31">
        <f>_xlfn.IFERROR(VLOOKUP('競技者一覧'!$C$6,'学校番号表'!$B$2:$C$902,2,FALSE),"")</f>
      </c>
      <c r="G63" s="31">
        <f>CONCATENATE('競技者一覧'!B72)</f>
      </c>
      <c r="H63" s="31">
        <f>_xlfn.IFERROR(CONCATENATE(VLOOKUP('競技者一覧'!G72,'種目一覧'!$D$1:$F$42,2,FALSE)," ",REPT("0",VLOOKUP('競技者一覧'!G72,'種目一覧'!$D$1:$F$42,3,FALSE)-LEN('競技者一覧'!H72)),'競技者一覧'!H72),"")</f>
      </c>
      <c r="I63" s="31">
        <f>_xlfn.IFERROR(CONCATENATE(VLOOKUP('競技者一覧'!I72,'種目一覧'!$D$1:$F$42,2,FALSE)," ",REPT("0",VLOOKUP('競技者一覧'!I72,'種目一覧'!$D$1:$F$42,3,FALSE)-LEN('競技者一覧'!J72)),'競技者一覧'!J72),"")</f>
      </c>
    </row>
    <row r="64" spans="1:9" ht="13.5">
      <c r="A64" s="31" t="str">
        <f>CONCATENATE($F$2,Sheet2!B64)</f>
        <v>063</v>
      </c>
      <c r="B64" s="31" t="str">
        <f>CONCATENATE('競技者一覧'!C73,"(",'競技者一覧'!F73,")")</f>
        <v>()</v>
      </c>
      <c r="C64" s="31">
        <f>CONCATENATE('競技者一覧'!D73)</f>
      </c>
      <c r="D64" s="31">
        <f>'競技者一覧'!E73</f>
        <v>0</v>
      </c>
      <c r="E64" s="31">
        <v>29</v>
      </c>
      <c r="F64" s="31">
        <f>_xlfn.IFERROR(VLOOKUP('競技者一覧'!$C$6,'学校番号表'!$B$2:$C$902,2,FALSE),"")</f>
      </c>
      <c r="G64" s="31">
        <f>CONCATENATE('競技者一覧'!B73)</f>
      </c>
      <c r="H64" s="31">
        <f>_xlfn.IFERROR(CONCATENATE(VLOOKUP('競技者一覧'!G73,'種目一覧'!$D$1:$F$42,2,FALSE)," ",REPT("0",VLOOKUP('競技者一覧'!G73,'種目一覧'!$D$1:$F$42,3,FALSE)-LEN('競技者一覧'!H73)),'競技者一覧'!H73),"")</f>
      </c>
      <c r="I64" s="31">
        <f>_xlfn.IFERROR(CONCATENATE(VLOOKUP('競技者一覧'!I73,'種目一覧'!$D$1:$F$42,2,FALSE)," ",REPT("0",VLOOKUP('競技者一覧'!I73,'種目一覧'!$D$1:$F$42,3,FALSE)-LEN('競技者一覧'!J73)),'競技者一覧'!J73),"")</f>
      </c>
    </row>
    <row r="65" spans="1:9" ht="13.5">
      <c r="A65" s="31" t="str">
        <f>CONCATENATE($F$2,Sheet2!B65)</f>
        <v>064</v>
      </c>
      <c r="B65" s="31" t="str">
        <f>CONCATENATE('競技者一覧'!C74,"(",'競技者一覧'!F74,")")</f>
        <v>()</v>
      </c>
      <c r="C65" s="31">
        <f>CONCATENATE('競技者一覧'!D74)</f>
      </c>
      <c r="D65" s="31">
        <f>'競技者一覧'!E74</f>
        <v>0</v>
      </c>
      <c r="E65" s="31">
        <v>29</v>
      </c>
      <c r="F65" s="31">
        <f>_xlfn.IFERROR(VLOOKUP('競技者一覧'!$C$6,'学校番号表'!$B$2:$C$902,2,FALSE),"")</f>
      </c>
      <c r="G65" s="31">
        <f>CONCATENATE('競技者一覧'!B74)</f>
      </c>
      <c r="H65" s="31">
        <f>_xlfn.IFERROR(CONCATENATE(VLOOKUP('競技者一覧'!G74,'種目一覧'!$D$1:$F$42,2,FALSE)," ",REPT("0",VLOOKUP('競技者一覧'!G74,'種目一覧'!$D$1:$F$42,3,FALSE)-LEN('競技者一覧'!H74)),'競技者一覧'!H74),"")</f>
      </c>
      <c r="I65" s="31">
        <f>_xlfn.IFERROR(CONCATENATE(VLOOKUP('競技者一覧'!I74,'種目一覧'!$D$1:$F$42,2,FALSE)," ",REPT("0",VLOOKUP('競技者一覧'!I74,'種目一覧'!$D$1:$F$42,3,FALSE)-LEN('競技者一覧'!J74)),'競技者一覧'!J74),"")</f>
      </c>
    </row>
    <row r="66" spans="1:9" ht="13.5">
      <c r="A66" s="31" t="str">
        <f>CONCATENATE($F$2,Sheet2!B66)</f>
        <v>065</v>
      </c>
      <c r="B66" s="31" t="str">
        <f>CONCATENATE('競技者一覧'!C75,"(",'競技者一覧'!F75,")")</f>
        <v>()</v>
      </c>
      <c r="C66" s="31">
        <f>CONCATENATE('競技者一覧'!D75)</f>
      </c>
      <c r="D66" s="31">
        <f>'競技者一覧'!E75</f>
        <v>0</v>
      </c>
      <c r="E66" s="31">
        <v>29</v>
      </c>
      <c r="F66" s="31">
        <f>_xlfn.IFERROR(VLOOKUP('競技者一覧'!$C$6,'学校番号表'!$B$2:$C$902,2,FALSE),"")</f>
      </c>
      <c r="G66" s="31">
        <f>CONCATENATE('競技者一覧'!B75)</f>
      </c>
      <c r="H66" s="31">
        <f>_xlfn.IFERROR(CONCATENATE(VLOOKUP('競技者一覧'!G75,'種目一覧'!$D$1:$F$42,2,FALSE)," ",REPT("0",VLOOKUP('競技者一覧'!G75,'種目一覧'!$D$1:$F$42,3,FALSE)-LEN('競技者一覧'!H75)),'競技者一覧'!H75),"")</f>
      </c>
      <c r="I66" s="31">
        <f>_xlfn.IFERROR(CONCATENATE(VLOOKUP('競技者一覧'!I75,'種目一覧'!$D$1:$F$42,2,FALSE)," ",REPT("0",VLOOKUP('競技者一覧'!I75,'種目一覧'!$D$1:$F$42,3,FALSE)-LEN('競技者一覧'!J75)),'競技者一覧'!J75),"")</f>
      </c>
    </row>
    <row r="67" spans="1:9" ht="13.5">
      <c r="A67" s="31" t="str">
        <f>CONCATENATE($F$2,Sheet2!B67)</f>
        <v>066</v>
      </c>
      <c r="B67" s="31" t="str">
        <f>CONCATENATE('競技者一覧'!C76,"(",'競技者一覧'!F76,")")</f>
        <v>()</v>
      </c>
      <c r="C67" s="31">
        <f>CONCATENATE('競技者一覧'!D76)</f>
      </c>
      <c r="D67" s="31">
        <f>'競技者一覧'!E76</f>
        <v>0</v>
      </c>
      <c r="E67" s="31">
        <v>29</v>
      </c>
      <c r="F67" s="31">
        <f>_xlfn.IFERROR(VLOOKUP('競技者一覧'!$C$6,'学校番号表'!$B$2:$C$902,2,FALSE),"")</f>
      </c>
      <c r="G67" s="31">
        <f>CONCATENATE('競技者一覧'!B76)</f>
      </c>
      <c r="H67" s="31">
        <f>_xlfn.IFERROR(CONCATENATE(VLOOKUP('競技者一覧'!G76,'種目一覧'!$D$1:$F$42,2,FALSE)," ",REPT("0",VLOOKUP('競技者一覧'!G76,'種目一覧'!$D$1:$F$42,3,FALSE)-LEN('競技者一覧'!H76)),'競技者一覧'!H76),"")</f>
      </c>
      <c r="I67" s="31">
        <f>_xlfn.IFERROR(CONCATENATE(VLOOKUP('競技者一覧'!I76,'種目一覧'!$D$1:$F$42,2,FALSE)," ",REPT("0",VLOOKUP('競技者一覧'!I76,'種目一覧'!$D$1:$F$42,3,FALSE)-LEN('競技者一覧'!J76)),'競技者一覧'!J76),"")</f>
      </c>
    </row>
    <row r="68" spans="1:9" ht="13.5">
      <c r="A68" s="31" t="str">
        <f>CONCATENATE($F$2,Sheet2!B68)</f>
        <v>067</v>
      </c>
      <c r="B68" s="31" t="str">
        <f>CONCATENATE('競技者一覧'!C77,"(",'競技者一覧'!F77,")")</f>
        <v>()</v>
      </c>
      <c r="C68" s="31">
        <f>CONCATENATE('競技者一覧'!D77)</f>
      </c>
      <c r="D68" s="31">
        <f>'競技者一覧'!E77</f>
        <v>0</v>
      </c>
      <c r="E68" s="31">
        <v>29</v>
      </c>
      <c r="F68" s="31">
        <f>_xlfn.IFERROR(VLOOKUP('競技者一覧'!$C$6,'学校番号表'!$B$2:$C$902,2,FALSE),"")</f>
      </c>
      <c r="G68" s="31">
        <f>CONCATENATE('競技者一覧'!B77)</f>
      </c>
      <c r="H68" s="31">
        <f>_xlfn.IFERROR(CONCATENATE(VLOOKUP('競技者一覧'!G77,'種目一覧'!$D$1:$F$42,2,FALSE)," ",REPT("0",VLOOKUP('競技者一覧'!G77,'種目一覧'!$D$1:$F$42,3,FALSE)-LEN('競技者一覧'!H77)),'競技者一覧'!H77),"")</f>
      </c>
      <c r="I68" s="31">
        <f>_xlfn.IFERROR(CONCATENATE(VLOOKUP('競技者一覧'!I77,'種目一覧'!$D$1:$F$42,2,FALSE)," ",REPT("0",VLOOKUP('競技者一覧'!I77,'種目一覧'!$D$1:$F$42,3,FALSE)-LEN('競技者一覧'!J77)),'競技者一覧'!J77),"")</f>
      </c>
    </row>
    <row r="69" spans="1:9" ht="13.5">
      <c r="A69" s="31" t="str">
        <f>CONCATENATE($F$2,Sheet2!B69)</f>
        <v>068</v>
      </c>
      <c r="B69" s="31" t="str">
        <f>CONCATENATE('競技者一覧'!C78,"(",'競技者一覧'!F78,")")</f>
        <v>()</v>
      </c>
      <c r="C69" s="31">
        <f>CONCATENATE('競技者一覧'!D78)</f>
      </c>
      <c r="D69" s="31">
        <f>'競技者一覧'!E78</f>
        <v>0</v>
      </c>
      <c r="E69" s="31">
        <v>29</v>
      </c>
      <c r="F69" s="31">
        <f>_xlfn.IFERROR(VLOOKUP('競技者一覧'!$C$6,'学校番号表'!$B$2:$C$902,2,FALSE),"")</f>
      </c>
      <c r="G69" s="31">
        <f>CONCATENATE('競技者一覧'!B78)</f>
      </c>
      <c r="H69" s="31">
        <f>_xlfn.IFERROR(CONCATENATE(VLOOKUP('競技者一覧'!G78,'種目一覧'!$D$1:$F$42,2,FALSE)," ",REPT("0",VLOOKUP('競技者一覧'!G78,'種目一覧'!$D$1:$F$42,3,FALSE)-LEN('競技者一覧'!H78)),'競技者一覧'!H78),"")</f>
      </c>
      <c r="I69" s="31">
        <f>_xlfn.IFERROR(CONCATENATE(VLOOKUP('競技者一覧'!I78,'種目一覧'!$D$1:$F$42,2,FALSE)," ",REPT("0",VLOOKUP('競技者一覧'!I78,'種目一覧'!$D$1:$F$42,3,FALSE)-LEN('競技者一覧'!J78)),'競技者一覧'!J78),"")</f>
      </c>
    </row>
    <row r="70" spans="1:9" ht="13.5">
      <c r="A70" s="31" t="str">
        <f>CONCATENATE($F$2,Sheet2!B70)</f>
        <v>069</v>
      </c>
      <c r="B70" s="31" t="str">
        <f>CONCATENATE('競技者一覧'!C79,"(",'競技者一覧'!F79,")")</f>
        <v>()</v>
      </c>
      <c r="C70" s="31">
        <f>CONCATENATE('競技者一覧'!D79)</f>
      </c>
      <c r="D70" s="31">
        <f>'競技者一覧'!E79</f>
        <v>0</v>
      </c>
      <c r="E70" s="31">
        <v>29</v>
      </c>
      <c r="F70" s="31">
        <f>_xlfn.IFERROR(VLOOKUP('競技者一覧'!$C$6,'学校番号表'!$B$2:$C$902,2,FALSE),"")</f>
      </c>
      <c r="G70" s="31">
        <f>CONCATENATE('競技者一覧'!B79)</f>
      </c>
      <c r="H70" s="31">
        <f>_xlfn.IFERROR(CONCATENATE(VLOOKUP('競技者一覧'!G79,'種目一覧'!$D$1:$F$42,2,FALSE)," ",REPT("0",VLOOKUP('競技者一覧'!G79,'種目一覧'!$D$1:$F$42,3,FALSE)-LEN('競技者一覧'!H79)),'競技者一覧'!H79),"")</f>
      </c>
      <c r="I70" s="31">
        <f>_xlfn.IFERROR(CONCATENATE(VLOOKUP('競技者一覧'!I79,'種目一覧'!$D$1:$F$42,2,FALSE)," ",REPT("0",VLOOKUP('競技者一覧'!I79,'種目一覧'!$D$1:$F$42,3,FALSE)-LEN('競技者一覧'!J79)),'競技者一覧'!J79),"")</f>
      </c>
    </row>
    <row r="71" spans="1:9" ht="13.5">
      <c r="A71" s="31" t="str">
        <f>CONCATENATE($F$2,Sheet2!B71)</f>
        <v>070</v>
      </c>
      <c r="B71" s="31" t="str">
        <f>CONCATENATE('競技者一覧'!C80,"(",'競技者一覧'!F80,")")</f>
        <v>()</v>
      </c>
      <c r="C71" s="31">
        <f>CONCATENATE('競技者一覧'!D80)</f>
      </c>
      <c r="D71" s="31">
        <f>'競技者一覧'!E80</f>
        <v>0</v>
      </c>
      <c r="E71" s="31">
        <v>29</v>
      </c>
      <c r="F71" s="31">
        <f>_xlfn.IFERROR(VLOOKUP('競技者一覧'!$C$6,'学校番号表'!$B$2:$C$902,2,FALSE),"")</f>
      </c>
      <c r="G71" s="31">
        <f>CONCATENATE('競技者一覧'!B80)</f>
      </c>
      <c r="H71" s="31">
        <f>_xlfn.IFERROR(CONCATENATE(VLOOKUP('競技者一覧'!G80,'種目一覧'!$D$1:$F$42,2,FALSE)," ",REPT("0",VLOOKUP('競技者一覧'!G80,'種目一覧'!$D$1:$F$42,3,FALSE)-LEN('競技者一覧'!H80)),'競技者一覧'!H80),"")</f>
      </c>
      <c r="I71" s="31">
        <f>_xlfn.IFERROR(CONCATENATE(VLOOKUP('競技者一覧'!I80,'種目一覧'!$D$1:$F$42,2,FALSE)," ",REPT("0",VLOOKUP('競技者一覧'!I80,'種目一覧'!$D$1:$F$42,3,FALSE)-LEN('競技者一覧'!J80)),'競技者一覧'!J80),"")</f>
      </c>
    </row>
    <row r="72" spans="1:9" ht="13.5">
      <c r="A72" s="31" t="str">
        <f>CONCATENATE($F$2,Sheet2!B72)</f>
        <v>071</v>
      </c>
      <c r="B72" s="31" t="str">
        <f>CONCATENATE('競技者一覧'!C81,"(",'競技者一覧'!F81,")")</f>
        <v>()</v>
      </c>
      <c r="C72" s="31">
        <f>CONCATENATE('競技者一覧'!D81)</f>
      </c>
      <c r="D72" s="31">
        <f>'競技者一覧'!E81</f>
        <v>0</v>
      </c>
      <c r="E72" s="31">
        <v>29</v>
      </c>
      <c r="F72" s="31">
        <f>_xlfn.IFERROR(VLOOKUP('競技者一覧'!$C$6,'学校番号表'!$B$2:$C$902,2,FALSE),"")</f>
      </c>
      <c r="G72" s="31">
        <f>CONCATENATE('競技者一覧'!B81)</f>
      </c>
      <c r="H72" s="31">
        <f>_xlfn.IFERROR(CONCATENATE(VLOOKUP('競技者一覧'!G81,'種目一覧'!$D$1:$F$42,2,FALSE)," ",REPT("0",VLOOKUP('競技者一覧'!G81,'種目一覧'!$D$1:$F$42,3,FALSE)-LEN('競技者一覧'!H81)),'競技者一覧'!H81),"")</f>
      </c>
      <c r="I72" s="31">
        <f>_xlfn.IFERROR(CONCATENATE(VLOOKUP('競技者一覧'!I81,'種目一覧'!$D$1:$F$42,2,FALSE)," ",REPT("0",VLOOKUP('競技者一覧'!I81,'種目一覧'!$D$1:$F$42,3,FALSE)-LEN('競技者一覧'!J81)),'競技者一覧'!J81),"")</f>
      </c>
    </row>
    <row r="73" spans="1:9" ht="13.5">
      <c r="A73" s="31" t="str">
        <f>CONCATENATE($F$2,Sheet2!B73)</f>
        <v>072</v>
      </c>
      <c r="B73" s="31" t="str">
        <f>CONCATENATE('競技者一覧'!C82,"(",'競技者一覧'!F82,")")</f>
        <v>()</v>
      </c>
      <c r="C73" s="31">
        <f>CONCATENATE('競技者一覧'!D82)</f>
      </c>
      <c r="D73" s="31">
        <f>'競技者一覧'!E82</f>
        <v>0</v>
      </c>
      <c r="E73" s="31">
        <v>29</v>
      </c>
      <c r="F73" s="31">
        <f>_xlfn.IFERROR(VLOOKUP('競技者一覧'!$C$6,'学校番号表'!$B$2:$C$902,2,FALSE),"")</f>
      </c>
      <c r="G73" s="31">
        <f>CONCATENATE('競技者一覧'!B82)</f>
      </c>
      <c r="H73" s="31">
        <f>_xlfn.IFERROR(CONCATENATE(VLOOKUP('競技者一覧'!G82,'種目一覧'!$D$1:$F$42,2,FALSE)," ",REPT("0",VLOOKUP('競技者一覧'!G82,'種目一覧'!$D$1:$F$42,3,FALSE)-LEN('競技者一覧'!H82)),'競技者一覧'!H82),"")</f>
      </c>
      <c r="I73" s="31">
        <f>_xlfn.IFERROR(CONCATENATE(VLOOKUP('競技者一覧'!I82,'種目一覧'!$D$1:$F$42,2,FALSE)," ",REPT("0",VLOOKUP('競技者一覧'!I82,'種目一覧'!$D$1:$F$42,3,FALSE)-LEN('競技者一覧'!J82)),'競技者一覧'!J82),"")</f>
      </c>
    </row>
    <row r="74" spans="1:9" ht="13.5">
      <c r="A74" s="31" t="str">
        <f>CONCATENATE($F$2,Sheet2!B74)</f>
        <v>073</v>
      </c>
      <c r="B74" s="31" t="str">
        <f>CONCATENATE('競技者一覧'!C83,"(",'競技者一覧'!F83,")")</f>
        <v>()</v>
      </c>
      <c r="C74" s="31">
        <f>CONCATENATE('競技者一覧'!D83)</f>
      </c>
      <c r="D74" s="31">
        <f>'競技者一覧'!E83</f>
        <v>0</v>
      </c>
      <c r="E74" s="31">
        <v>29</v>
      </c>
      <c r="F74" s="31">
        <f>_xlfn.IFERROR(VLOOKUP('競技者一覧'!$C$6,'学校番号表'!$B$2:$C$902,2,FALSE),"")</f>
      </c>
      <c r="G74" s="31">
        <f>CONCATENATE('競技者一覧'!B83)</f>
      </c>
      <c r="H74" s="31">
        <f>_xlfn.IFERROR(CONCATENATE(VLOOKUP('競技者一覧'!G83,'種目一覧'!$D$1:$F$42,2,FALSE)," ",REPT("0",VLOOKUP('競技者一覧'!G83,'種目一覧'!$D$1:$F$42,3,FALSE)-LEN('競技者一覧'!H83)),'競技者一覧'!H83),"")</f>
      </c>
      <c r="I74" s="31">
        <f>_xlfn.IFERROR(CONCATENATE(VLOOKUP('競技者一覧'!I83,'種目一覧'!$D$1:$F$42,2,FALSE)," ",REPT("0",VLOOKUP('競技者一覧'!I83,'種目一覧'!$D$1:$F$42,3,FALSE)-LEN('競技者一覧'!J83)),'競技者一覧'!J83),"")</f>
      </c>
    </row>
    <row r="75" spans="1:9" ht="13.5">
      <c r="A75" s="31" t="str">
        <f>CONCATENATE($F$2,Sheet2!B75)</f>
        <v>074</v>
      </c>
      <c r="B75" s="31" t="str">
        <f>CONCATENATE('競技者一覧'!C84,"(",'競技者一覧'!F84,")")</f>
        <v>()</v>
      </c>
      <c r="C75" s="31">
        <f>CONCATENATE('競技者一覧'!D84)</f>
      </c>
      <c r="D75" s="31">
        <f>'競技者一覧'!E84</f>
        <v>0</v>
      </c>
      <c r="E75" s="31">
        <v>29</v>
      </c>
      <c r="F75" s="31">
        <f>_xlfn.IFERROR(VLOOKUP('競技者一覧'!$C$6,'学校番号表'!$B$2:$C$902,2,FALSE),"")</f>
      </c>
      <c r="G75" s="31">
        <f>CONCATENATE('競技者一覧'!B84)</f>
      </c>
      <c r="H75" s="31">
        <f>_xlfn.IFERROR(CONCATENATE(VLOOKUP('競技者一覧'!G84,'種目一覧'!$D$1:$F$42,2,FALSE)," ",REPT("0",VLOOKUP('競技者一覧'!G84,'種目一覧'!$D$1:$F$42,3,FALSE)-LEN('競技者一覧'!H84)),'競技者一覧'!H84),"")</f>
      </c>
      <c r="I75" s="31">
        <f>_xlfn.IFERROR(CONCATENATE(VLOOKUP('競技者一覧'!I84,'種目一覧'!$D$1:$F$42,2,FALSE)," ",REPT("0",VLOOKUP('競技者一覧'!I84,'種目一覧'!$D$1:$F$42,3,FALSE)-LEN('競技者一覧'!J84)),'競技者一覧'!J84),"")</f>
      </c>
    </row>
    <row r="76" spans="1:9" ht="13.5">
      <c r="A76" s="31" t="str">
        <f>CONCATENATE($F$2,Sheet2!B76)</f>
        <v>075</v>
      </c>
      <c r="B76" s="31" t="str">
        <f>CONCATENATE('競技者一覧'!C85,"(",'競技者一覧'!F85,")")</f>
        <v>()</v>
      </c>
      <c r="C76" s="31">
        <f>CONCATENATE('競技者一覧'!D85)</f>
      </c>
      <c r="D76" s="31">
        <f>'競技者一覧'!E85</f>
        <v>0</v>
      </c>
      <c r="E76" s="31">
        <v>29</v>
      </c>
      <c r="F76" s="31">
        <f>_xlfn.IFERROR(VLOOKUP('競技者一覧'!$C$6,'学校番号表'!$B$2:$C$902,2,FALSE),"")</f>
      </c>
      <c r="G76" s="31">
        <f>CONCATENATE('競技者一覧'!B85)</f>
      </c>
      <c r="H76" s="31">
        <f>_xlfn.IFERROR(CONCATENATE(VLOOKUP('競技者一覧'!G85,'種目一覧'!$D$1:$F$42,2,FALSE)," ",REPT("0",VLOOKUP('競技者一覧'!G85,'種目一覧'!$D$1:$F$42,3,FALSE)-LEN('競技者一覧'!H85)),'競技者一覧'!H85),"")</f>
      </c>
      <c r="I76" s="31">
        <f>_xlfn.IFERROR(CONCATENATE(VLOOKUP('競技者一覧'!I85,'種目一覧'!$D$1:$F$42,2,FALSE)," ",REPT("0",VLOOKUP('競技者一覧'!I85,'種目一覧'!$D$1:$F$42,3,FALSE)-LEN('競技者一覧'!J85)),'競技者一覧'!J85),"")</f>
      </c>
    </row>
    <row r="77" spans="1:9" ht="13.5">
      <c r="A77" s="31" t="str">
        <f>CONCATENATE($F$2,Sheet2!B77)</f>
        <v>076</v>
      </c>
      <c r="B77" s="31" t="str">
        <f>CONCATENATE('競技者一覧'!C86,"(",'競技者一覧'!F86,")")</f>
        <v>()</v>
      </c>
      <c r="C77" s="31">
        <f>CONCATENATE('競技者一覧'!D86)</f>
      </c>
      <c r="D77" s="31">
        <f>'競技者一覧'!E86</f>
        <v>0</v>
      </c>
      <c r="E77" s="31">
        <v>29</v>
      </c>
      <c r="F77" s="31">
        <f>_xlfn.IFERROR(VLOOKUP('競技者一覧'!$C$6,'学校番号表'!$B$2:$C$902,2,FALSE),"")</f>
      </c>
      <c r="G77" s="31">
        <f>CONCATENATE('競技者一覧'!B86)</f>
      </c>
      <c r="H77" s="31">
        <f>_xlfn.IFERROR(CONCATENATE(VLOOKUP('競技者一覧'!G86,'種目一覧'!$D$1:$F$42,2,FALSE)," ",REPT("0",VLOOKUP('競技者一覧'!G86,'種目一覧'!$D$1:$F$42,3,FALSE)-LEN('競技者一覧'!H86)),'競技者一覧'!H86),"")</f>
      </c>
      <c r="I77" s="31">
        <f>_xlfn.IFERROR(CONCATENATE(VLOOKUP('競技者一覧'!I86,'種目一覧'!$D$1:$F$42,2,FALSE)," ",REPT("0",VLOOKUP('競技者一覧'!I86,'種目一覧'!$D$1:$F$42,3,FALSE)-LEN('競技者一覧'!J86)),'競技者一覧'!J86),"")</f>
      </c>
    </row>
    <row r="78" spans="1:9" ht="13.5">
      <c r="A78" s="31" t="str">
        <f>CONCATENATE($F$2,Sheet2!B78)</f>
        <v>077</v>
      </c>
      <c r="B78" s="31" t="str">
        <f>CONCATENATE('競技者一覧'!C87,"(",'競技者一覧'!F87,")")</f>
        <v>()</v>
      </c>
      <c r="C78" s="31">
        <f>CONCATENATE('競技者一覧'!D87)</f>
      </c>
      <c r="D78" s="31">
        <f>'競技者一覧'!E87</f>
        <v>0</v>
      </c>
      <c r="E78" s="31">
        <v>29</v>
      </c>
      <c r="F78" s="31">
        <f>_xlfn.IFERROR(VLOOKUP('競技者一覧'!$C$6,'学校番号表'!$B$2:$C$902,2,FALSE),"")</f>
      </c>
      <c r="G78" s="31">
        <f>CONCATENATE('競技者一覧'!B87)</f>
      </c>
      <c r="H78" s="31">
        <f>_xlfn.IFERROR(CONCATENATE(VLOOKUP('競技者一覧'!G87,'種目一覧'!$D$1:$F$42,2,FALSE)," ",REPT("0",VLOOKUP('競技者一覧'!G87,'種目一覧'!$D$1:$F$42,3,FALSE)-LEN('競技者一覧'!H87)),'競技者一覧'!H87),"")</f>
      </c>
      <c r="I78" s="31">
        <f>_xlfn.IFERROR(CONCATENATE(VLOOKUP('競技者一覧'!I87,'種目一覧'!$D$1:$F$42,2,FALSE)," ",REPT("0",VLOOKUP('競技者一覧'!I87,'種目一覧'!$D$1:$F$42,3,FALSE)-LEN('競技者一覧'!J87)),'競技者一覧'!J87),"")</f>
      </c>
    </row>
    <row r="79" spans="1:9" ht="13.5">
      <c r="A79" s="31" t="str">
        <f>CONCATENATE($F$2,Sheet2!B79)</f>
        <v>078</v>
      </c>
      <c r="B79" s="31" t="str">
        <f>CONCATENATE('競技者一覧'!C88,"(",'競技者一覧'!F88,")")</f>
        <v>()</v>
      </c>
      <c r="C79" s="31">
        <f>CONCATENATE('競技者一覧'!D88)</f>
      </c>
      <c r="D79" s="31">
        <f>'競技者一覧'!E88</f>
        <v>0</v>
      </c>
      <c r="E79" s="31">
        <v>29</v>
      </c>
      <c r="F79" s="31">
        <f>_xlfn.IFERROR(VLOOKUP('競技者一覧'!$C$6,'学校番号表'!$B$2:$C$902,2,FALSE),"")</f>
      </c>
      <c r="G79" s="31">
        <f>CONCATENATE('競技者一覧'!B88)</f>
      </c>
      <c r="H79" s="31">
        <f>_xlfn.IFERROR(CONCATENATE(VLOOKUP('競技者一覧'!G88,'種目一覧'!$D$1:$F$42,2,FALSE)," ",REPT("0",VLOOKUP('競技者一覧'!G88,'種目一覧'!$D$1:$F$42,3,FALSE)-LEN('競技者一覧'!H88)),'競技者一覧'!H88),"")</f>
      </c>
      <c r="I79" s="31">
        <f>_xlfn.IFERROR(CONCATENATE(VLOOKUP('競技者一覧'!I88,'種目一覧'!$D$1:$F$42,2,FALSE)," ",REPT("0",VLOOKUP('競技者一覧'!I88,'種目一覧'!$D$1:$F$42,3,FALSE)-LEN('競技者一覧'!J88)),'競技者一覧'!J88),"")</f>
      </c>
    </row>
    <row r="80" spans="1:9" ht="13.5">
      <c r="A80" s="31" t="str">
        <f>CONCATENATE($F$2,Sheet2!B80)</f>
        <v>079</v>
      </c>
      <c r="B80" s="31" t="str">
        <f>CONCATENATE('競技者一覧'!C89,"(",'競技者一覧'!F89,")")</f>
        <v>()</v>
      </c>
      <c r="C80" s="31">
        <f>CONCATENATE('競技者一覧'!D89)</f>
      </c>
      <c r="D80" s="31">
        <f>'競技者一覧'!E89</f>
        <v>0</v>
      </c>
      <c r="E80" s="31">
        <v>29</v>
      </c>
      <c r="F80" s="31">
        <f>_xlfn.IFERROR(VLOOKUP('競技者一覧'!$C$6,'学校番号表'!$B$2:$C$902,2,FALSE),"")</f>
      </c>
      <c r="G80" s="31">
        <f>CONCATENATE('競技者一覧'!B89)</f>
      </c>
      <c r="H80" s="31">
        <f>_xlfn.IFERROR(CONCATENATE(VLOOKUP('競技者一覧'!G89,'種目一覧'!$D$1:$F$42,2,FALSE)," ",REPT("0",VLOOKUP('競技者一覧'!G89,'種目一覧'!$D$1:$F$42,3,FALSE)-LEN('競技者一覧'!H89)),'競技者一覧'!H89),"")</f>
      </c>
      <c r="I80" s="31">
        <f>_xlfn.IFERROR(CONCATENATE(VLOOKUP('競技者一覧'!I89,'種目一覧'!$D$1:$F$42,2,FALSE)," ",REPT("0",VLOOKUP('競技者一覧'!I89,'種目一覧'!$D$1:$F$42,3,FALSE)-LEN('競技者一覧'!J89)),'競技者一覧'!J89),"")</f>
      </c>
    </row>
    <row r="81" spans="1:9" ht="13.5">
      <c r="A81" s="31" t="str">
        <f>CONCATENATE($F$2,Sheet2!B81)</f>
        <v>080</v>
      </c>
      <c r="B81" s="31" t="str">
        <f>CONCATENATE('競技者一覧'!C90,"(",'競技者一覧'!F90,")")</f>
        <v>()</v>
      </c>
      <c r="C81" s="31">
        <f>CONCATENATE('競技者一覧'!D90)</f>
      </c>
      <c r="D81" s="31">
        <f>'競技者一覧'!E90</f>
        <v>0</v>
      </c>
      <c r="E81" s="31">
        <v>29</v>
      </c>
      <c r="F81" s="31">
        <f>_xlfn.IFERROR(VLOOKUP('競技者一覧'!$C$6,'学校番号表'!$B$2:$C$902,2,FALSE),"")</f>
      </c>
      <c r="G81" s="31">
        <f>CONCATENATE('競技者一覧'!B90)</f>
      </c>
      <c r="H81" s="31">
        <f>_xlfn.IFERROR(CONCATENATE(VLOOKUP('競技者一覧'!G90,'種目一覧'!$D$1:$F$42,2,FALSE)," ",REPT("0",VLOOKUP('競技者一覧'!G90,'種目一覧'!$D$1:$F$42,3,FALSE)-LEN('競技者一覧'!H90)),'競技者一覧'!H90),"")</f>
      </c>
      <c r="I81" s="31">
        <f>_xlfn.IFERROR(CONCATENATE(VLOOKUP('競技者一覧'!I90,'種目一覧'!$D$1:$F$42,2,FALSE)," ",REPT("0",VLOOKUP('競技者一覧'!I90,'種目一覧'!$D$1:$F$42,3,FALSE)-LEN('競技者一覧'!J90)),'競技者一覧'!J90),"")</f>
      </c>
    </row>
    <row r="82" spans="1:9" ht="13.5">
      <c r="A82" s="31" t="str">
        <f>CONCATENATE($F$2,Sheet2!B82)</f>
        <v>081</v>
      </c>
      <c r="B82" s="31" t="str">
        <f>CONCATENATE('競技者一覧'!C91,"(",'競技者一覧'!F91,")")</f>
        <v>()</v>
      </c>
      <c r="C82" s="31">
        <f>CONCATENATE('競技者一覧'!D91)</f>
      </c>
      <c r="D82" s="31">
        <f>'競技者一覧'!E91</f>
        <v>0</v>
      </c>
      <c r="E82" s="31">
        <v>29</v>
      </c>
      <c r="F82" s="31">
        <f>_xlfn.IFERROR(VLOOKUP('競技者一覧'!$C$6,'学校番号表'!$B$2:$C$902,2,FALSE),"")</f>
      </c>
      <c r="G82" s="31">
        <f>CONCATENATE('競技者一覧'!B91)</f>
      </c>
      <c r="H82" s="31">
        <f>_xlfn.IFERROR(CONCATENATE(VLOOKUP('競技者一覧'!G91,'種目一覧'!$D$1:$F$42,2,FALSE)," ",REPT("0",VLOOKUP('競技者一覧'!G91,'種目一覧'!$D$1:$F$42,3,FALSE)-LEN('競技者一覧'!H91)),'競技者一覧'!H91),"")</f>
      </c>
      <c r="I82" s="31">
        <f>_xlfn.IFERROR(CONCATENATE(VLOOKUP('競技者一覧'!I91,'種目一覧'!$D$1:$F$42,2,FALSE)," ",REPT("0",VLOOKUP('競技者一覧'!I91,'種目一覧'!$D$1:$F$42,3,FALSE)-LEN('競技者一覧'!J91)),'競技者一覧'!J91),"")</f>
      </c>
    </row>
    <row r="83" spans="1:9" ht="13.5">
      <c r="A83" s="31" t="str">
        <f>CONCATENATE($F$2,Sheet2!B83)</f>
        <v>082</v>
      </c>
      <c r="B83" s="31" t="str">
        <f>CONCATENATE('競技者一覧'!C92,"(",'競技者一覧'!F92,")")</f>
        <v>()</v>
      </c>
      <c r="C83" s="31">
        <f>CONCATENATE('競技者一覧'!D92)</f>
      </c>
      <c r="D83" s="31">
        <f>'競技者一覧'!E92</f>
        <v>0</v>
      </c>
      <c r="E83" s="31">
        <v>29</v>
      </c>
      <c r="F83" s="31">
        <f>_xlfn.IFERROR(VLOOKUP('競技者一覧'!$C$6,'学校番号表'!$B$2:$C$902,2,FALSE),"")</f>
      </c>
      <c r="G83" s="31">
        <f>CONCATENATE('競技者一覧'!B92)</f>
      </c>
      <c r="H83" s="31">
        <f>_xlfn.IFERROR(CONCATENATE(VLOOKUP('競技者一覧'!G92,'種目一覧'!$D$1:$F$42,2,FALSE)," ",REPT("0",VLOOKUP('競技者一覧'!G92,'種目一覧'!$D$1:$F$42,3,FALSE)-LEN('競技者一覧'!H92)),'競技者一覧'!H92),"")</f>
      </c>
      <c r="I83" s="31">
        <f>_xlfn.IFERROR(CONCATENATE(VLOOKUP('競技者一覧'!I92,'種目一覧'!$D$1:$F$42,2,FALSE)," ",REPT("0",VLOOKUP('競技者一覧'!I92,'種目一覧'!$D$1:$F$42,3,FALSE)-LEN('競技者一覧'!J92)),'競技者一覧'!J92),"")</f>
      </c>
    </row>
    <row r="84" spans="1:9" ht="13.5">
      <c r="A84" s="31" t="str">
        <f>CONCATENATE($F$2,Sheet2!B84)</f>
        <v>083</v>
      </c>
      <c r="B84" s="31" t="str">
        <f>CONCATENATE('競技者一覧'!C93,"(",'競技者一覧'!F93,")")</f>
        <v>()</v>
      </c>
      <c r="C84" s="31">
        <f>CONCATENATE('競技者一覧'!D93)</f>
      </c>
      <c r="D84" s="31">
        <f>'競技者一覧'!E93</f>
        <v>0</v>
      </c>
      <c r="E84" s="31">
        <v>29</v>
      </c>
      <c r="F84" s="31">
        <f>_xlfn.IFERROR(VLOOKUP('競技者一覧'!$C$6,'学校番号表'!$B$2:$C$902,2,FALSE),"")</f>
      </c>
      <c r="G84" s="31">
        <f>CONCATENATE('競技者一覧'!B93)</f>
      </c>
      <c r="H84" s="31">
        <f>_xlfn.IFERROR(CONCATENATE(VLOOKUP('競技者一覧'!G93,'種目一覧'!$D$1:$F$42,2,FALSE)," ",REPT("0",VLOOKUP('競技者一覧'!G93,'種目一覧'!$D$1:$F$42,3,FALSE)-LEN('競技者一覧'!H93)),'競技者一覧'!H93),"")</f>
      </c>
      <c r="I84" s="31">
        <f>_xlfn.IFERROR(CONCATENATE(VLOOKUP('競技者一覧'!I93,'種目一覧'!$D$1:$F$42,2,FALSE)," ",REPT("0",VLOOKUP('競技者一覧'!I93,'種目一覧'!$D$1:$F$42,3,FALSE)-LEN('競技者一覧'!J93)),'競技者一覧'!J93),"")</f>
      </c>
    </row>
    <row r="85" spans="1:9" ht="13.5">
      <c r="A85" s="31" t="str">
        <f>CONCATENATE($F$2,Sheet2!B85)</f>
        <v>084</v>
      </c>
      <c r="B85" s="31" t="str">
        <f>CONCATENATE('競技者一覧'!C94,"(",'競技者一覧'!F94,")")</f>
        <v>()</v>
      </c>
      <c r="C85" s="31">
        <f>CONCATENATE('競技者一覧'!D94)</f>
      </c>
      <c r="D85" s="31">
        <f>'競技者一覧'!E94</f>
        <v>0</v>
      </c>
      <c r="E85" s="31">
        <v>29</v>
      </c>
      <c r="F85" s="31">
        <f>_xlfn.IFERROR(VLOOKUP('競技者一覧'!$C$6,'学校番号表'!$B$2:$C$902,2,FALSE),"")</f>
      </c>
      <c r="G85" s="31">
        <f>CONCATENATE('競技者一覧'!B94)</f>
      </c>
      <c r="H85" s="31">
        <f>_xlfn.IFERROR(CONCATENATE(VLOOKUP('競技者一覧'!G94,'種目一覧'!$D$1:$F$42,2,FALSE)," ",REPT("0",VLOOKUP('競技者一覧'!G94,'種目一覧'!$D$1:$F$42,3,FALSE)-LEN('競技者一覧'!H94)),'競技者一覧'!H94),"")</f>
      </c>
      <c r="I85" s="31">
        <f>_xlfn.IFERROR(CONCATENATE(VLOOKUP('競技者一覧'!I94,'種目一覧'!$D$1:$F$42,2,FALSE)," ",REPT("0",VLOOKUP('競技者一覧'!I94,'種目一覧'!$D$1:$F$42,3,FALSE)-LEN('競技者一覧'!J94)),'競技者一覧'!J94),"")</f>
      </c>
    </row>
    <row r="86" spans="1:9" ht="13.5">
      <c r="A86" s="31" t="str">
        <f>CONCATENATE($F$2,Sheet2!B86)</f>
        <v>085</v>
      </c>
      <c r="B86" s="31" t="str">
        <f>CONCATENATE('競技者一覧'!C95,"(",'競技者一覧'!F95,")")</f>
        <v>()</v>
      </c>
      <c r="C86" s="31">
        <f>CONCATENATE('競技者一覧'!D95)</f>
      </c>
      <c r="D86" s="31">
        <f>'競技者一覧'!E95</f>
        <v>0</v>
      </c>
      <c r="E86" s="31">
        <v>29</v>
      </c>
      <c r="F86" s="31">
        <f>_xlfn.IFERROR(VLOOKUP('競技者一覧'!$C$6,'学校番号表'!$B$2:$C$902,2,FALSE),"")</f>
      </c>
      <c r="G86" s="31">
        <f>CONCATENATE('競技者一覧'!B95)</f>
      </c>
      <c r="H86" s="31">
        <f>_xlfn.IFERROR(CONCATENATE(VLOOKUP('競技者一覧'!G95,'種目一覧'!$D$1:$F$42,2,FALSE)," ",REPT("0",VLOOKUP('競技者一覧'!G95,'種目一覧'!$D$1:$F$42,3,FALSE)-LEN('競技者一覧'!H95)),'競技者一覧'!H95),"")</f>
      </c>
      <c r="I86" s="31">
        <f>_xlfn.IFERROR(CONCATENATE(VLOOKUP('競技者一覧'!I95,'種目一覧'!$D$1:$F$42,2,FALSE)," ",REPT("0",VLOOKUP('競技者一覧'!I95,'種目一覧'!$D$1:$F$42,3,FALSE)-LEN('競技者一覧'!J95)),'競技者一覧'!J95),"")</f>
      </c>
    </row>
    <row r="87" spans="1:9" ht="13.5">
      <c r="A87" s="31" t="str">
        <f>CONCATENATE($F$2,Sheet2!B87)</f>
        <v>086</v>
      </c>
      <c r="B87" s="31" t="str">
        <f>CONCATENATE('競技者一覧'!C96,"(",'競技者一覧'!F96,")")</f>
        <v>()</v>
      </c>
      <c r="C87" s="31">
        <f>CONCATENATE('競技者一覧'!D96)</f>
      </c>
      <c r="D87" s="31">
        <f>'競技者一覧'!E96</f>
        <v>0</v>
      </c>
      <c r="E87" s="31">
        <v>29</v>
      </c>
      <c r="F87" s="31">
        <f>_xlfn.IFERROR(VLOOKUP('競技者一覧'!$C$6,'学校番号表'!$B$2:$C$902,2,FALSE),"")</f>
      </c>
      <c r="G87" s="31">
        <f>CONCATENATE('競技者一覧'!B96)</f>
      </c>
      <c r="H87" s="31">
        <f>_xlfn.IFERROR(CONCATENATE(VLOOKUP('競技者一覧'!G96,'種目一覧'!$D$1:$F$42,2,FALSE)," ",REPT("0",VLOOKUP('競技者一覧'!G96,'種目一覧'!$D$1:$F$42,3,FALSE)-LEN('競技者一覧'!H96)),'競技者一覧'!H96),"")</f>
      </c>
      <c r="I87" s="31">
        <f>_xlfn.IFERROR(CONCATENATE(VLOOKUP('競技者一覧'!I96,'種目一覧'!$D$1:$F$42,2,FALSE)," ",REPT("0",VLOOKUP('競技者一覧'!I96,'種目一覧'!$D$1:$F$42,3,FALSE)-LEN('競技者一覧'!J96)),'競技者一覧'!J96),"")</f>
      </c>
    </row>
    <row r="88" spans="1:9" ht="13.5">
      <c r="A88" s="31" t="str">
        <f>CONCATENATE($F$2,Sheet2!B88)</f>
        <v>087</v>
      </c>
      <c r="B88" s="31" t="str">
        <f>CONCATENATE('競技者一覧'!C97,"(",'競技者一覧'!F97,")")</f>
        <v>()</v>
      </c>
      <c r="C88" s="31">
        <f>CONCATENATE('競技者一覧'!D97)</f>
      </c>
      <c r="D88" s="31">
        <f>'競技者一覧'!E97</f>
        <v>0</v>
      </c>
      <c r="E88" s="31">
        <v>29</v>
      </c>
      <c r="F88" s="31">
        <f>_xlfn.IFERROR(VLOOKUP('競技者一覧'!$C$6,'学校番号表'!$B$2:$C$902,2,FALSE),"")</f>
      </c>
      <c r="G88" s="31">
        <f>CONCATENATE('競技者一覧'!B97)</f>
      </c>
      <c r="H88" s="31">
        <f>_xlfn.IFERROR(CONCATENATE(VLOOKUP('競技者一覧'!G97,'種目一覧'!$D$1:$F$42,2,FALSE)," ",REPT("0",VLOOKUP('競技者一覧'!G97,'種目一覧'!$D$1:$F$42,3,FALSE)-LEN('競技者一覧'!H97)),'競技者一覧'!H97),"")</f>
      </c>
      <c r="I88" s="31">
        <f>_xlfn.IFERROR(CONCATENATE(VLOOKUP('競技者一覧'!I97,'種目一覧'!$D$1:$F$42,2,FALSE)," ",REPT("0",VLOOKUP('競技者一覧'!I97,'種目一覧'!$D$1:$F$42,3,FALSE)-LEN('競技者一覧'!J97)),'競技者一覧'!J97),"")</f>
      </c>
    </row>
    <row r="89" spans="1:9" ht="13.5">
      <c r="A89" s="31" t="str">
        <f>CONCATENATE($F$2,Sheet2!B89)</f>
        <v>088</v>
      </c>
      <c r="B89" s="31" t="str">
        <f>CONCATENATE('競技者一覧'!C98,"(",'競技者一覧'!F98,")")</f>
        <v>()</v>
      </c>
      <c r="C89" s="31">
        <f>CONCATENATE('競技者一覧'!D98)</f>
      </c>
      <c r="D89" s="31">
        <f>'競技者一覧'!E98</f>
        <v>0</v>
      </c>
      <c r="E89" s="31">
        <v>29</v>
      </c>
      <c r="F89" s="31">
        <f>_xlfn.IFERROR(VLOOKUP('競技者一覧'!$C$6,'学校番号表'!$B$2:$C$902,2,FALSE),"")</f>
      </c>
      <c r="G89" s="31">
        <f>CONCATENATE('競技者一覧'!B98)</f>
      </c>
      <c r="H89" s="31">
        <f>_xlfn.IFERROR(CONCATENATE(VLOOKUP('競技者一覧'!G98,'種目一覧'!$D$1:$F$42,2,FALSE)," ",REPT("0",VLOOKUP('競技者一覧'!G98,'種目一覧'!$D$1:$F$42,3,FALSE)-LEN('競技者一覧'!H98)),'競技者一覧'!H98),"")</f>
      </c>
      <c r="I89" s="31">
        <f>_xlfn.IFERROR(CONCATENATE(VLOOKUP('競技者一覧'!I98,'種目一覧'!$D$1:$F$42,2,FALSE)," ",REPT("0",VLOOKUP('競技者一覧'!I98,'種目一覧'!$D$1:$F$42,3,FALSE)-LEN('競技者一覧'!J98)),'競技者一覧'!J98),"")</f>
      </c>
    </row>
    <row r="90" spans="1:9" ht="13.5">
      <c r="A90" s="31" t="str">
        <f>CONCATENATE($F$2,Sheet2!B90)</f>
        <v>089</v>
      </c>
      <c r="B90" s="31" t="str">
        <f>CONCATENATE('競技者一覧'!C99,"(",'競技者一覧'!F99,")")</f>
        <v>()</v>
      </c>
      <c r="C90" s="31">
        <f>CONCATENATE('競技者一覧'!D99)</f>
      </c>
      <c r="D90" s="31">
        <f>'競技者一覧'!E99</f>
        <v>0</v>
      </c>
      <c r="E90" s="31">
        <v>29</v>
      </c>
      <c r="F90" s="31">
        <f>_xlfn.IFERROR(VLOOKUP('競技者一覧'!$C$6,'学校番号表'!$B$2:$C$902,2,FALSE),"")</f>
      </c>
      <c r="G90" s="31">
        <f>CONCATENATE('競技者一覧'!B99)</f>
      </c>
      <c r="H90" s="31">
        <f>_xlfn.IFERROR(CONCATENATE(VLOOKUP('競技者一覧'!G99,'種目一覧'!$D$1:$F$42,2,FALSE)," ",REPT("0",VLOOKUP('競技者一覧'!G99,'種目一覧'!$D$1:$F$42,3,FALSE)-LEN('競技者一覧'!H99)),'競技者一覧'!H99),"")</f>
      </c>
      <c r="I90" s="31">
        <f>_xlfn.IFERROR(CONCATENATE(VLOOKUP('競技者一覧'!I99,'種目一覧'!$D$1:$F$42,2,FALSE)," ",REPT("0",VLOOKUP('競技者一覧'!I99,'種目一覧'!$D$1:$F$42,3,FALSE)-LEN('競技者一覧'!J99)),'競技者一覧'!J99),"")</f>
      </c>
    </row>
    <row r="91" spans="1:9" ht="13.5">
      <c r="A91" s="31" t="str">
        <f>CONCATENATE($F$2,Sheet2!B91)</f>
        <v>090</v>
      </c>
      <c r="B91" s="31" t="str">
        <f>CONCATENATE('競技者一覧'!C100,"(",'競技者一覧'!F100,")")</f>
        <v>()</v>
      </c>
      <c r="C91" s="31">
        <f>CONCATENATE('競技者一覧'!D100)</f>
      </c>
      <c r="D91" s="31">
        <f>'競技者一覧'!E100</f>
        <v>0</v>
      </c>
      <c r="E91" s="31">
        <v>29</v>
      </c>
      <c r="F91" s="31">
        <f>_xlfn.IFERROR(VLOOKUP('競技者一覧'!$C$6,'学校番号表'!$B$2:$C$902,2,FALSE),"")</f>
      </c>
      <c r="G91" s="31">
        <f>CONCATENATE('競技者一覧'!B100)</f>
      </c>
      <c r="H91" s="31">
        <f>_xlfn.IFERROR(CONCATENATE(VLOOKUP('競技者一覧'!G100,'種目一覧'!$D$1:$F$42,2,FALSE)," ",REPT("0",VLOOKUP('競技者一覧'!G100,'種目一覧'!$D$1:$F$42,3,FALSE)-LEN('競技者一覧'!H100)),'競技者一覧'!H100),"")</f>
      </c>
      <c r="I91" s="31">
        <f>_xlfn.IFERROR(CONCATENATE(VLOOKUP('競技者一覧'!I100,'種目一覧'!$D$1:$F$42,2,FALSE)," ",REPT("0",VLOOKUP('競技者一覧'!I100,'種目一覧'!$D$1:$F$42,3,FALSE)-LEN('競技者一覧'!J100)),'競技者一覧'!J100),"")</f>
      </c>
    </row>
    <row r="92" spans="1:9" ht="13.5">
      <c r="A92" s="31" t="str">
        <f>CONCATENATE($F$2,Sheet2!B92)</f>
        <v>091</v>
      </c>
      <c r="B92" s="31" t="str">
        <f>CONCATENATE('競技者一覧'!C101,"(",'競技者一覧'!F101,")")</f>
        <v>()</v>
      </c>
      <c r="C92" s="31">
        <f>CONCATENATE('競技者一覧'!D101)</f>
      </c>
      <c r="D92" s="31">
        <f>'競技者一覧'!E101</f>
        <v>0</v>
      </c>
      <c r="E92" s="31">
        <v>29</v>
      </c>
      <c r="F92" s="31">
        <f>_xlfn.IFERROR(VLOOKUP('競技者一覧'!$C$6,'学校番号表'!$B$2:$C$902,2,FALSE),"")</f>
      </c>
      <c r="G92" s="31">
        <f>CONCATENATE('競技者一覧'!B101)</f>
      </c>
      <c r="H92" s="31">
        <f>_xlfn.IFERROR(CONCATENATE(VLOOKUP('競技者一覧'!G101,'種目一覧'!$D$1:$F$42,2,FALSE)," ",REPT("0",VLOOKUP('競技者一覧'!G101,'種目一覧'!$D$1:$F$42,3,FALSE)-LEN('競技者一覧'!H101)),'競技者一覧'!H101),"")</f>
      </c>
      <c r="I92" s="31">
        <f>_xlfn.IFERROR(CONCATENATE(VLOOKUP('競技者一覧'!I101,'種目一覧'!$D$1:$F$42,2,FALSE)," ",REPT("0",VLOOKUP('競技者一覧'!I101,'種目一覧'!$D$1:$F$42,3,FALSE)-LEN('競技者一覧'!J101)),'競技者一覧'!J101),"")</f>
      </c>
    </row>
    <row r="93" spans="1:9" ht="13.5">
      <c r="A93" s="31" t="str">
        <f>CONCATENATE($F$2,Sheet2!B93)</f>
        <v>092</v>
      </c>
      <c r="B93" s="31" t="str">
        <f>CONCATENATE('競技者一覧'!C102,"(",'競技者一覧'!F102,")")</f>
        <v>()</v>
      </c>
      <c r="C93" s="31">
        <f>CONCATENATE('競技者一覧'!D102)</f>
      </c>
      <c r="D93" s="31">
        <f>'競技者一覧'!E102</f>
        <v>0</v>
      </c>
      <c r="E93" s="31">
        <v>29</v>
      </c>
      <c r="F93" s="31">
        <f>_xlfn.IFERROR(VLOOKUP('競技者一覧'!$C$6,'学校番号表'!$B$2:$C$902,2,FALSE),"")</f>
      </c>
      <c r="G93" s="31">
        <f>CONCATENATE('競技者一覧'!B102)</f>
      </c>
      <c r="H93" s="31">
        <f>_xlfn.IFERROR(CONCATENATE(VLOOKUP('競技者一覧'!G102,'種目一覧'!$D$1:$F$42,2,FALSE)," ",REPT("0",VLOOKUP('競技者一覧'!G102,'種目一覧'!$D$1:$F$42,3,FALSE)-LEN('競技者一覧'!H102)),'競技者一覧'!H102),"")</f>
      </c>
      <c r="I93" s="31">
        <f>_xlfn.IFERROR(CONCATENATE(VLOOKUP('競技者一覧'!I102,'種目一覧'!$D$1:$F$42,2,FALSE)," ",REPT("0",VLOOKUP('競技者一覧'!I102,'種目一覧'!$D$1:$F$42,3,FALSE)-LEN('競技者一覧'!J102)),'競技者一覧'!J102),"")</f>
      </c>
    </row>
    <row r="94" spans="1:9" ht="13.5">
      <c r="A94" s="31" t="str">
        <f>CONCATENATE($F$2,Sheet2!B94)</f>
        <v>093</v>
      </c>
      <c r="B94" s="31" t="str">
        <f>CONCATENATE('競技者一覧'!C103,"(",'競技者一覧'!F103,")")</f>
        <v>()</v>
      </c>
      <c r="C94" s="31">
        <f>CONCATENATE('競技者一覧'!D103)</f>
      </c>
      <c r="D94" s="31">
        <f>'競技者一覧'!E103</f>
        <v>0</v>
      </c>
      <c r="E94" s="31">
        <v>29</v>
      </c>
      <c r="F94" s="31">
        <f>_xlfn.IFERROR(VLOOKUP('競技者一覧'!$C$6,'学校番号表'!$B$2:$C$902,2,FALSE),"")</f>
      </c>
      <c r="G94" s="31">
        <f>CONCATENATE('競技者一覧'!B103)</f>
      </c>
      <c r="H94" s="31">
        <f>_xlfn.IFERROR(CONCATENATE(VLOOKUP('競技者一覧'!G103,'種目一覧'!$D$1:$F$42,2,FALSE)," ",REPT("0",VLOOKUP('競技者一覧'!G103,'種目一覧'!$D$1:$F$42,3,FALSE)-LEN('競技者一覧'!H103)),'競技者一覧'!H103),"")</f>
      </c>
      <c r="I94" s="31">
        <f>_xlfn.IFERROR(CONCATENATE(VLOOKUP('競技者一覧'!I103,'種目一覧'!$D$1:$F$42,2,FALSE)," ",REPT("0",VLOOKUP('競技者一覧'!I103,'種目一覧'!$D$1:$F$42,3,FALSE)-LEN('競技者一覧'!J103)),'競技者一覧'!J103),"")</f>
      </c>
    </row>
    <row r="95" spans="1:9" ht="13.5">
      <c r="A95" s="31" t="str">
        <f>CONCATENATE($F$2,Sheet2!B95)</f>
        <v>094</v>
      </c>
      <c r="B95" s="31" t="str">
        <f>CONCATENATE('競技者一覧'!C104,"(",'競技者一覧'!F104,")")</f>
        <v>()</v>
      </c>
      <c r="C95" s="31">
        <f>CONCATENATE('競技者一覧'!D104)</f>
      </c>
      <c r="D95" s="31">
        <f>'競技者一覧'!E104</f>
        <v>0</v>
      </c>
      <c r="E95" s="31">
        <v>29</v>
      </c>
      <c r="F95" s="31">
        <f>_xlfn.IFERROR(VLOOKUP('競技者一覧'!$C$6,'学校番号表'!$B$2:$C$902,2,FALSE),"")</f>
      </c>
      <c r="G95" s="31">
        <f>CONCATENATE('競技者一覧'!B104)</f>
      </c>
      <c r="H95" s="31">
        <f>_xlfn.IFERROR(CONCATENATE(VLOOKUP('競技者一覧'!G104,'種目一覧'!$D$1:$F$42,2,FALSE)," ",REPT("0",VLOOKUP('競技者一覧'!G104,'種目一覧'!$D$1:$F$42,3,FALSE)-LEN('競技者一覧'!H104)),'競技者一覧'!H104),"")</f>
      </c>
      <c r="I95" s="31">
        <f>_xlfn.IFERROR(CONCATENATE(VLOOKUP('競技者一覧'!I104,'種目一覧'!$D$1:$F$42,2,FALSE)," ",REPT("0",VLOOKUP('競技者一覧'!I104,'種目一覧'!$D$1:$F$42,3,FALSE)-LEN('競技者一覧'!J104)),'競技者一覧'!J104),"")</f>
      </c>
    </row>
    <row r="96" spans="1:9" ht="13.5">
      <c r="A96" s="31" t="str">
        <f>CONCATENATE($F$2,Sheet2!B96)</f>
        <v>095</v>
      </c>
      <c r="B96" s="31" t="str">
        <f>CONCATENATE('競技者一覧'!C105,"(",'競技者一覧'!F105,")")</f>
        <v>()</v>
      </c>
      <c r="C96" s="31">
        <f>CONCATENATE('競技者一覧'!D105)</f>
      </c>
      <c r="D96" s="31">
        <f>'競技者一覧'!E105</f>
        <v>0</v>
      </c>
      <c r="E96" s="31">
        <v>29</v>
      </c>
      <c r="F96" s="31">
        <f>_xlfn.IFERROR(VLOOKUP('競技者一覧'!$C$6,'学校番号表'!$B$2:$C$902,2,FALSE),"")</f>
      </c>
      <c r="G96" s="31">
        <f>CONCATENATE('競技者一覧'!B105)</f>
      </c>
      <c r="H96" s="31">
        <f>_xlfn.IFERROR(CONCATENATE(VLOOKUP('競技者一覧'!G105,'種目一覧'!$D$1:$F$42,2,FALSE)," ",REPT("0",VLOOKUP('競技者一覧'!G105,'種目一覧'!$D$1:$F$42,3,FALSE)-LEN('競技者一覧'!H105)),'競技者一覧'!H105),"")</f>
      </c>
      <c r="I96" s="31">
        <f>_xlfn.IFERROR(CONCATENATE(VLOOKUP('競技者一覧'!I105,'種目一覧'!$D$1:$F$42,2,FALSE)," ",REPT("0",VLOOKUP('競技者一覧'!I105,'種目一覧'!$D$1:$F$42,3,FALSE)-LEN('競技者一覧'!J105)),'競技者一覧'!J105),"")</f>
      </c>
    </row>
    <row r="97" spans="1:9" ht="13.5">
      <c r="A97" s="31" t="str">
        <f>CONCATENATE($F$2,Sheet2!B97)</f>
        <v>096</v>
      </c>
      <c r="B97" s="31" t="str">
        <f>CONCATENATE('競技者一覧'!C106,"(",'競技者一覧'!F106,")")</f>
        <v>()</v>
      </c>
      <c r="C97" s="31">
        <f>CONCATENATE('競技者一覧'!D106)</f>
      </c>
      <c r="D97" s="31">
        <f>'競技者一覧'!E106</f>
        <v>0</v>
      </c>
      <c r="E97" s="31">
        <v>29</v>
      </c>
      <c r="F97" s="31">
        <f>_xlfn.IFERROR(VLOOKUP('競技者一覧'!$C$6,'学校番号表'!$B$2:$C$902,2,FALSE),"")</f>
      </c>
      <c r="G97" s="31">
        <f>CONCATENATE('競技者一覧'!B106)</f>
      </c>
      <c r="H97" s="31">
        <f>_xlfn.IFERROR(CONCATENATE(VLOOKUP('競技者一覧'!G106,'種目一覧'!$D$1:$F$42,2,FALSE)," ",REPT("0",VLOOKUP('競技者一覧'!G106,'種目一覧'!$D$1:$F$42,3,FALSE)-LEN('競技者一覧'!H106)),'競技者一覧'!H106),"")</f>
      </c>
      <c r="I97" s="31">
        <f>_xlfn.IFERROR(CONCATENATE(VLOOKUP('競技者一覧'!I106,'種目一覧'!$D$1:$F$42,2,FALSE)," ",REPT("0",VLOOKUP('競技者一覧'!I106,'種目一覧'!$D$1:$F$42,3,FALSE)-LEN('競技者一覧'!J106)),'競技者一覧'!J106),"")</f>
      </c>
    </row>
    <row r="98" spans="1:9" ht="13.5">
      <c r="A98" s="31" t="str">
        <f>CONCATENATE($F$2,Sheet2!B98)</f>
        <v>097</v>
      </c>
      <c r="B98" s="31" t="str">
        <f>CONCATENATE('競技者一覧'!C107,"(",'競技者一覧'!F107,")")</f>
        <v>()</v>
      </c>
      <c r="C98" s="31">
        <f>CONCATENATE('競技者一覧'!D107)</f>
      </c>
      <c r="D98" s="31">
        <f>'競技者一覧'!E107</f>
        <v>0</v>
      </c>
      <c r="E98" s="31">
        <v>29</v>
      </c>
      <c r="F98" s="31">
        <f>_xlfn.IFERROR(VLOOKUP('競技者一覧'!$C$6,'学校番号表'!$B$2:$C$902,2,FALSE),"")</f>
      </c>
      <c r="G98" s="31">
        <f>CONCATENATE('競技者一覧'!B107)</f>
      </c>
      <c r="H98" s="31">
        <f>_xlfn.IFERROR(CONCATENATE(VLOOKUP('競技者一覧'!G107,'種目一覧'!$D$1:$F$42,2,FALSE)," ",REPT("0",VLOOKUP('競技者一覧'!G107,'種目一覧'!$D$1:$F$42,3,FALSE)-LEN('競技者一覧'!H107)),'競技者一覧'!H107),"")</f>
      </c>
      <c r="I98" s="31">
        <f>_xlfn.IFERROR(CONCATENATE(VLOOKUP('競技者一覧'!I107,'種目一覧'!$D$1:$F$42,2,FALSE)," ",REPT("0",VLOOKUP('競技者一覧'!I107,'種目一覧'!$D$1:$F$42,3,FALSE)-LEN('競技者一覧'!J107)),'競技者一覧'!J107),"")</f>
      </c>
    </row>
    <row r="99" spans="1:9" ht="13.5">
      <c r="A99" s="31" t="str">
        <f>CONCATENATE($F$2,Sheet2!B99)</f>
        <v>098</v>
      </c>
      <c r="B99" s="31" t="str">
        <f>CONCATENATE('競技者一覧'!C108,"(",'競技者一覧'!F108,")")</f>
        <v>()</v>
      </c>
      <c r="C99" s="31">
        <f>CONCATENATE('競技者一覧'!D108)</f>
      </c>
      <c r="D99" s="31">
        <f>'競技者一覧'!E108</f>
        <v>0</v>
      </c>
      <c r="E99" s="31">
        <v>29</v>
      </c>
      <c r="F99" s="31">
        <f>_xlfn.IFERROR(VLOOKUP('競技者一覧'!$C$6,'学校番号表'!$B$2:$C$902,2,FALSE),"")</f>
      </c>
      <c r="G99" s="31">
        <f>CONCATENATE('競技者一覧'!B108)</f>
      </c>
      <c r="H99" s="31">
        <f>_xlfn.IFERROR(CONCATENATE(VLOOKUP('競技者一覧'!G108,'種目一覧'!$D$1:$F$42,2,FALSE)," ",REPT("0",VLOOKUP('競技者一覧'!G108,'種目一覧'!$D$1:$F$42,3,FALSE)-LEN('競技者一覧'!H108)),'競技者一覧'!H108),"")</f>
      </c>
      <c r="I99" s="31">
        <f>_xlfn.IFERROR(CONCATENATE(VLOOKUP('競技者一覧'!I108,'種目一覧'!$D$1:$F$42,2,FALSE)," ",REPT("0",VLOOKUP('競技者一覧'!I108,'種目一覧'!$D$1:$F$42,3,FALSE)-LEN('競技者一覧'!J108)),'競技者一覧'!J108),"")</f>
      </c>
    </row>
    <row r="100" spans="1:9" ht="13.5">
      <c r="A100" s="31" t="str">
        <f>CONCATENATE($F$2,Sheet2!B100)</f>
        <v>099</v>
      </c>
      <c r="B100" s="31" t="str">
        <f>CONCATENATE('競技者一覧'!C109,"(",'競技者一覧'!F109,")")</f>
        <v>()</v>
      </c>
      <c r="C100" s="31">
        <f>CONCATENATE('競技者一覧'!D109)</f>
      </c>
      <c r="D100" s="31">
        <f>'競技者一覧'!E109</f>
        <v>0</v>
      </c>
      <c r="E100" s="31">
        <v>29</v>
      </c>
      <c r="F100" s="31">
        <f>_xlfn.IFERROR(VLOOKUP('競技者一覧'!$C$6,'学校番号表'!$B$2:$C$902,2,FALSE),"")</f>
      </c>
      <c r="G100" s="31">
        <f>CONCATENATE('競技者一覧'!B109)</f>
      </c>
      <c r="H100" s="31">
        <f>_xlfn.IFERROR(CONCATENATE(VLOOKUP('競技者一覧'!G109,'種目一覧'!$D$1:$F$42,2,FALSE)," ",REPT("0",VLOOKUP('競技者一覧'!G109,'種目一覧'!$D$1:$F$42,3,FALSE)-LEN('競技者一覧'!H109)),'競技者一覧'!H109),"")</f>
      </c>
      <c r="I100" s="31">
        <f>_xlfn.IFERROR(CONCATENATE(VLOOKUP('競技者一覧'!I109,'種目一覧'!$D$1:$F$42,2,FALSE)," ",REPT("0",VLOOKUP('競技者一覧'!I109,'種目一覧'!$D$1:$F$42,3,FALSE)-LEN('競技者一覧'!J109)),'競技者一覧'!J109),"")</f>
      </c>
    </row>
    <row r="101" spans="1:9" ht="13.5">
      <c r="A101" s="31" t="str">
        <f>CONCATENATE($F$2,Sheet2!B101)</f>
        <v>100</v>
      </c>
      <c r="B101" s="31" t="str">
        <f>CONCATENATE('競技者一覧'!C110,"(",'競技者一覧'!F110,")")</f>
        <v>()</v>
      </c>
      <c r="C101" s="31">
        <f>CONCATENATE('競技者一覧'!D110)</f>
      </c>
      <c r="D101" s="31">
        <f>'競技者一覧'!E110</f>
        <v>0</v>
      </c>
      <c r="E101" s="31">
        <v>29</v>
      </c>
      <c r="F101" s="31">
        <f>_xlfn.IFERROR(VLOOKUP('競技者一覧'!$C$6,'学校番号表'!$B$2:$C$902,2,FALSE),"")</f>
      </c>
      <c r="G101" s="31">
        <f>CONCATENATE('競技者一覧'!B110)</f>
      </c>
      <c r="H101" s="31">
        <f>_xlfn.IFERROR(CONCATENATE(VLOOKUP('競技者一覧'!G110,'種目一覧'!$D$1:$F$42,2,FALSE)," ",REPT("0",VLOOKUP('競技者一覧'!G110,'種目一覧'!$D$1:$F$42,3,FALSE)-LEN('競技者一覧'!H110)),'競技者一覧'!H110),"")</f>
      </c>
      <c r="I101" s="31">
        <f>_xlfn.IFERROR(CONCATENATE(VLOOKUP('競技者一覧'!I110,'種目一覧'!$D$1:$F$42,2,FALSE)," ",REPT("0",VLOOKUP('競技者一覧'!I110,'種目一覧'!$D$1:$F$42,3,FALSE)-LEN('競技者一覧'!J110)),'競技者一覧'!J110),"")</f>
      </c>
    </row>
  </sheetData>
  <sheetProtection sheet="1"/>
  <printOptions/>
  <pageMargins left="0.75" right="0.75" top="1" bottom="1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J5" sqref="J5"/>
    </sheetView>
  </sheetViews>
  <sheetFormatPr defaultColWidth="8.875" defaultRowHeight="13.5"/>
  <cols>
    <col min="1" max="1" width="20.625" style="0" customWidth="1"/>
  </cols>
  <sheetData>
    <row r="1" spans="1:15" ht="13.5">
      <c r="A1" s="85"/>
      <c r="B1" s="90" t="s">
        <v>93</v>
      </c>
      <c r="C1" s="90" t="s">
        <v>99</v>
      </c>
      <c r="D1" s="90" t="s">
        <v>97</v>
      </c>
      <c r="E1" s="90" t="s">
        <v>94</v>
      </c>
      <c r="F1" s="90" t="s">
        <v>95</v>
      </c>
      <c r="G1" s="90" t="s">
        <v>198</v>
      </c>
      <c r="H1" s="90" t="s">
        <v>199</v>
      </c>
      <c r="I1" s="90" t="s">
        <v>200</v>
      </c>
      <c r="J1" s="90" t="s">
        <v>100</v>
      </c>
      <c r="K1" s="90" t="s">
        <v>101</v>
      </c>
      <c r="L1" s="90" t="s">
        <v>102</v>
      </c>
      <c r="M1" s="90" t="s">
        <v>103</v>
      </c>
      <c r="N1" s="90" t="s">
        <v>104</v>
      </c>
      <c r="O1" s="90" t="s">
        <v>105</v>
      </c>
    </row>
    <row r="2" spans="1:15" ht="13.5">
      <c r="A2" s="86">
        <f>CONCATENATE(リレーチーム!C7)</f>
      </c>
      <c r="B2" s="44">
        <f>_xlfn.IFERROR(CONCATENATE('団体CSV'!$F$2),"")</f>
      </c>
      <c r="C2" s="44"/>
      <c r="D2" s="44" t="str">
        <f>CONCATENATE('団体CSV'!$E$2)</f>
        <v>29</v>
      </c>
      <c r="E2" s="44">
        <f>CONCATENATE(リレーチーム!B7)</f>
      </c>
      <c r="F2" s="44"/>
      <c r="G2" s="44" t="str">
        <f>CONCATENATE(Sheet2!$B$1,リレーチーム!D7)</f>
        <v>000</v>
      </c>
      <c r="H2" s="44"/>
      <c r="I2" s="44"/>
      <c r="J2" s="44">
        <f>_xlfn.IFERROR(CONCATENATE(VLOOKUP(リレーチーム!E7,'学校名簿'!$B$2:$C$101,2,FALSE)),"")</f>
      </c>
      <c r="K2" s="44">
        <f>_xlfn.IFERROR(CONCATENATE(VLOOKUP(リレーチーム!F7,'学校名簿'!$B$2:$C$101,2,FALSE)),"")</f>
      </c>
      <c r="L2" s="44">
        <f>_xlfn.IFERROR(CONCATENATE(VLOOKUP(リレーチーム!G7,'学校名簿'!$B$2:$C$101,2,FALSE)),"")</f>
      </c>
      <c r="M2" s="44">
        <f>_xlfn.IFERROR(CONCATENATE(VLOOKUP(リレーチーム!H7,'学校名簿'!$B$2:$C$101,2,FALSE)),"")</f>
      </c>
      <c r="N2" s="44">
        <f>_xlfn.IFERROR(CONCATENATE(VLOOKUP(リレーチーム!I7,'学校名簿'!$B$2:$C$101,2,FALSE)),"")</f>
      </c>
      <c r="O2" s="44">
        <f>_xlfn.IFERROR(CONCATENATE(VLOOKUP(リレーチーム!J7,'学校名簿'!$B$2:$C$101,2,FALSE)),"")</f>
      </c>
    </row>
    <row r="3" spans="1:15" ht="13.5">
      <c r="A3" s="86">
        <f>CONCATENATE(リレーチーム!C8)</f>
      </c>
      <c r="B3" s="44">
        <f>_xlfn.IFERROR(CONCATENATE('団体CSV'!$F$2),"")</f>
      </c>
      <c r="C3" s="44"/>
      <c r="D3" s="44" t="str">
        <f>CONCATENATE('団体CSV'!$E$2)</f>
        <v>29</v>
      </c>
      <c r="E3" s="44">
        <f>CONCATENATE(リレーチーム!B8)</f>
      </c>
      <c r="F3" s="44"/>
      <c r="G3" s="44" t="str">
        <f>CONCATENATE(Sheet2!$B$1,リレーチーム!D8)</f>
        <v>000</v>
      </c>
      <c r="H3" s="44"/>
      <c r="I3" s="44"/>
      <c r="J3" s="44">
        <f>_xlfn.IFERROR(CONCATENATE(VLOOKUP(リレーチーム!E8,'学校名簿'!$B$2:$C$101,2,FALSE)),"")</f>
      </c>
      <c r="K3" s="44">
        <f>_xlfn.IFERROR(CONCATENATE(VLOOKUP(リレーチーム!F8,'学校名簿'!$B$2:$C$101,2,FALSE)),"")</f>
      </c>
      <c r="L3" s="44">
        <f>_xlfn.IFERROR(CONCATENATE(VLOOKUP(リレーチーム!G8,'学校名簿'!$B$2:$C$101,2,FALSE)),"")</f>
      </c>
      <c r="M3" s="44">
        <f>_xlfn.IFERROR(CONCATENATE(VLOOKUP(リレーチーム!H8,'学校名簿'!$B$2:$C$101,2,FALSE)),"")</f>
      </c>
      <c r="N3" s="44">
        <f>_xlfn.IFERROR(CONCATENATE(VLOOKUP(リレーチーム!I8,'学校名簿'!$B$2:$C$101,2,FALSE)),"")</f>
      </c>
      <c r="O3" s="44">
        <f>_xlfn.IFERROR(CONCATENATE(VLOOKUP(リレーチーム!J8,'学校名簿'!$B$2:$C$101,2,FALSE)),"")</f>
      </c>
    </row>
    <row r="4" spans="1:15" ht="13.5">
      <c r="A4" s="86">
        <f>CONCATENATE(リレーチーム!C9)</f>
      </c>
      <c r="B4" s="44">
        <f>_xlfn.IFERROR(CONCATENATE('団体CSV'!$F$2),"")</f>
      </c>
      <c r="C4" s="44"/>
      <c r="D4" s="44" t="str">
        <f>CONCATENATE('団体CSV'!$E$2)</f>
        <v>29</v>
      </c>
      <c r="E4" s="44">
        <f>CONCATENATE(リレーチーム!B9)</f>
      </c>
      <c r="F4" s="44"/>
      <c r="G4" s="44" t="str">
        <f>CONCATENATE(Sheet2!$B$1,リレーチーム!D9)</f>
        <v>000</v>
      </c>
      <c r="H4" s="44"/>
      <c r="I4" s="44"/>
      <c r="J4" s="44">
        <f>_xlfn.IFERROR(CONCATENATE(VLOOKUP(リレーチーム!E9,'学校名簿'!$B$2:$C$101,2,FALSE)),"")</f>
      </c>
      <c r="K4" s="44">
        <f>_xlfn.IFERROR(CONCATENATE(VLOOKUP(リレーチーム!F9,'学校名簿'!$B$2:$C$101,2,FALSE)),"")</f>
      </c>
      <c r="L4" s="44">
        <f>_xlfn.IFERROR(CONCATENATE(VLOOKUP(リレーチーム!G9,'学校名簿'!$B$2:$C$101,2,FALSE)),"")</f>
      </c>
      <c r="M4" s="44">
        <f>_xlfn.IFERROR(CONCATENATE(VLOOKUP(リレーチーム!H9,'学校名簿'!$B$2:$C$101,2,FALSE)),"")</f>
      </c>
      <c r="N4" s="44">
        <f>_xlfn.IFERROR(CONCATENATE(VLOOKUP(リレーチーム!I9,'学校名簿'!$B$2:$C$101,2,FALSE)),"")</f>
      </c>
      <c r="O4" s="44">
        <f>_xlfn.IFERROR(CONCATENATE(VLOOKUP(リレーチーム!J9,'学校名簿'!$B$2:$C$101,2,FALSE)),"")</f>
      </c>
    </row>
    <row r="5" spans="1:15" ht="13.5">
      <c r="A5" s="86">
        <f>CONCATENATE(リレーチーム!C10)</f>
      </c>
      <c r="B5" s="44">
        <f>_xlfn.IFERROR(CONCATENATE('団体CSV'!$F$2),"")</f>
      </c>
      <c r="C5" s="44"/>
      <c r="D5" s="44" t="str">
        <f>CONCATENATE('団体CSV'!$E$2)</f>
        <v>29</v>
      </c>
      <c r="E5" s="44">
        <f>CONCATENATE(リレーチーム!B10)</f>
      </c>
      <c r="F5" s="44"/>
      <c r="G5" s="44" t="str">
        <f>CONCATENATE(Sheet2!$B$1,リレーチーム!D10)</f>
        <v>000</v>
      </c>
      <c r="H5" s="44"/>
      <c r="I5" s="44"/>
      <c r="J5" s="44">
        <f>_xlfn.IFERROR(CONCATENATE(VLOOKUP(リレーチーム!E10,'学校名簿'!$B$2:$C$101,2,FALSE)),"")</f>
      </c>
      <c r="K5" s="44">
        <f>_xlfn.IFERROR(CONCATENATE(VLOOKUP(リレーチーム!F10,'学校名簿'!$B$2:$C$101,2,FALSE)),"")</f>
      </c>
      <c r="L5" s="44">
        <f>_xlfn.IFERROR(CONCATENATE(VLOOKUP(リレーチーム!G10,'学校名簿'!$B$2:$C$101,2,FALSE)),"")</f>
      </c>
      <c r="M5" s="44">
        <f>_xlfn.IFERROR(CONCATENATE(VLOOKUP(リレーチーム!H10,'学校名簿'!$B$2:$C$101,2,FALSE)),"")</f>
      </c>
      <c r="N5" s="44">
        <f>_xlfn.IFERROR(CONCATENATE(VLOOKUP(リレーチーム!I10,'学校名簿'!$B$2:$C$101,2,FALSE)),"")</f>
      </c>
      <c r="O5" s="44">
        <f>_xlfn.IFERROR(CONCATENATE(VLOOKUP(リレーチーム!J10,'学校名簿'!$B$2:$C$101,2,FALSE)),"")</f>
      </c>
    </row>
    <row r="6" spans="1:15" ht="13.5">
      <c r="A6" s="86">
        <f>CONCATENATE(リレーチーム!C11)</f>
      </c>
      <c r="B6" s="44">
        <f>_xlfn.IFERROR(CONCATENATE('団体CSV'!$F$2),"")</f>
      </c>
      <c r="C6" s="44"/>
      <c r="D6" s="44" t="str">
        <f>CONCATENATE('団体CSV'!$E$2)</f>
        <v>29</v>
      </c>
      <c r="E6" s="44">
        <f>CONCATENATE(リレーチーム!B11)</f>
      </c>
      <c r="F6" s="44"/>
      <c r="G6" s="44" t="str">
        <f>CONCATENATE(Sheet2!$B$1,リレーチーム!D11)</f>
        <v>000</v>
      </c>
      <c r="H6" s="44"/>
      <c r="I6" s="44"/>
      <c r="J6" s="44">
        <f>_xlfn.IFERROR(CONCATENATE(VLOOKUP(リレーチーム!E11,'学校名簿'!$B$2:$C$101,2,FALSE)),"")</f>
      </c>
      <c r="K6" s="44">
        <f>_xlfn.IFERROR(CONCATENATE(VLOOKUP(リレーチーム!F11,'学校名簿'!$B$2:$C$101,2,FALSE)),"")</f>
      </c>
      <c r="L6" s="44">
        <f>_xlfn.IFERROR(CONCATENATE(VLOOKUP(リレーチーム!G11,'学校名簿'!$B$2:$C$101,2,FALSE)),"")</f>
      </c>
      <c r="M6" s="44">
        <f>_xlfn.IFERROR(CONCATENATE(VLOOKUP(リレーチーム!H11,'学校名簿'!$B$2:$C$101,2,FALSE)),"")</f>
      </c>
      <c r="N6" s="44">
        <f>_xlfn.IFERROR(CONCATENATE(VLOOKUP(リレーチーム!I11,'学校名簿'!$B$2:$C$101,2,FALSE)),"")</f>
      </c>
      <c r="O6" s="44">
        <f>_xlfn.IFERROR(CONCATENATE(VLOOKUP(リレーチーム!J11,'学校名簿'!$B$2:$C$101,2,FALSE)),"")</f>
      </c>
    </row>
    <row r="7" spans="1:15" ht="13.5">
      <c r="A7" s="86">
        <f>CONCATENATE(リレーチーム!C12)</f>
      </c>
      <c r="B7" s="44">
        <f>_xlfn.IFERROR(CONCATENATE('団体CSV'!$F$2),"")</f>
      </c>
      <c r="C7" s="44"/>
      <c r="D7" s="44" t="str">
        <f>CONCATENATE('団体CSV'!$E$2)</f>
        <v>29</v>
      </c>
      <c r="E7" s="44">
        <f>CONCATENATE(リレーチーム!B12)</f>
      </c>
      <c r="F7" s="44"/>
      <c r="G7" s="44" t="str">
        <f>CONCATENATE(Sheet2!$B$1,リレーチーム!D12)</f>
        <v>000</v>
      </c>
      <c r="H7" s="44"/>
      <c r="I7" s="44"/>
      <c r="J7" s="44">
        <f>_xlfn.IFERROR(CONCATENATE(VLOOKUP(リレーチーム!E12,'学校名簿'!$B$2:$C$101,2,FALSE)),"")</f>
      </c>
      <c r="K7" s="44">
        <f>_xlfn.IFERROR(CONCATENATE(VLOOKUP(リレーチーム!F12,'学校名簿'!$B$2:$C$101,2,FALSE)),"")</f>
      </c>
      <c r="L7" s="44">
        <f>_xlfn.IFERROR(CONCATENATE(VLOOKUP(リレーチーム!G12,'学校名簿'!$B$2:$C$101,2,FALSE)),"")</f>
      </c>
      <c r="M7" s="44">
        <f>_xlfn.IFERROR(CONCATENATE(VLOOKUP(リレーチーム!H12,'学校名簿'!$B$2:$C$101,2,FALSE)),"")</f>
      </c>
      <c r="N7" s="44">
        <f>_xlfn.IFERROR(CONCATENATE(VLOOKUP(リレーチーム!I12,'学校名簿'!$B$2:$C$101,2,FALSE)),"")</f>
      </c>
      <c r="O7" s="44">
        <f>_xlfn.IFERROR(CONCATENATE(VLOOKUP(リレーチーム!J12,'学校名簿'!$B$2:$C$101,2,FALSE)),"")</f>
      </c>
    </row>
    <row r="8" spans="1:15" ht="13.5">
      <c r="A8" s="86">
        <f>CONCATENATE(リレーチーム!C13)</f>
      </c>
      <c r="B8" s="44">
        <f>_xlfn.IFERROR(CONCATENATE('団体CSV'!$F$2),"")</f>
      </c>
      <c r="C8" s="44"/>
      <c r="D8" s="44" t="str">
        <f>CONCATENATE('団体CSV'!$E$2)</f>
        <v>29</v>
      </c>
      <c r="E8" s="44">
        <f>CONCATENATE(リレーチーム!B13)</f>
      </c>
      <c r="F8" s="44"/>
      <c r="G8" s="44" t="str">
        <f>CONCATENATE(Sheet2!$B$1,リレーチーム!D13)</f>
        <v>000</v>
      </c>
      <c r="H8" s="44"/>
      <c r="I8" s="44"/>
      <c r="J8" s="44">
        <f>_xlfn.IFERROR(CONCATENATE(VLOOKUP(リレーチーム!E13,'学校名簿'!$B$2:$C$101,2,FALSE)),"")</f>
      </c>
      <c r="K8" s="44">
        <f>_xlfn.IFERROR(CONCATENATE(VLOOKUP(リレーチーム!F13,'学校名簿'!$B$2:$C$101,2,FALSE)),"")</f>
      </c>
      <c r="L8" s="44">
        <f>_xlfn.IFERROR(CONCATENATE(VLOOKUP(リレーチーム!G13,'学校名簿'!$B$2:$C$101,2,FALSE)),"")</f>
      </c>
      <c r="M8" s="44">
        <f>_xlfn.IFERROR(CONCATENATE(VLOOKUP(リレーチーム!H13,'学校名簿'!$B$2:$C$101,2,FALSE)),"")</f>
      </c>
      <c r="N8" s="44">
        <f>_xlfn.IFERROR(CONCATENATE(VLOOKUP(リレーチーム!I13,'学校名簿'!$B$2:$C$101,2,FALSE)),"")</f>
      </c>
      <c r="O8" s="44">
        <f>_xlfn.IFERROR(CONCATENATE(VLOOKUP(リレーチーム!J13,'学校名簿'!$B$2:$C$101,2,FALSE)),"")</f>
      </c>
    </row>
    <row r="9" spans="1:15" ht="13.5">
      <c r="A9" s="86">
        <f>CONCATENATE(リレーチーム!C14)</f>
      </c>
      <c r="B9" s="44">
        <f>_xlfn.IFERROR(CONCATENATE('団体CSV'!$F$2),"")</f>
      </c>
      <c r="C9" s="44"/>
      <c r="D9" s="44" t="str">
        <f>CONCATENATE('団体CSV'!$E$2)</f>
        <v>29</v>
      </c>
      <c r="E9" s="44">
        <f>CONCATENATE(リレーチーム!B14)</f>
      </c>
      <c r="F9" s="44"/>
      <c r="G9" s="44" t="str">
        <f>CONCATENATE(Sheet2!$B$1,リレーチーム!D14)</f>
        <v>000</v>
      </c>
      <c r="H9" s="44"/>
      <c r="I9" s="44"/>
      <c r="J9" s="44">
        <f>_xlfn.IFERROR(CONCATENATE(VLOOKUP(リレーチーム!E14,'学校名簿'!$B$2:$C$101,2,FALSE)),"")</f>
      </c>
      <c r="K9" s="44">
        <f>_xlfn.IFERROR(CONCATENATE(VLOOKUP(リレーチーム!F14,'学校名簿'!$B$2:$C$101,2,FALSE)),"")</f>
      </c>
      <c r="L9" s="44">
        <f>_xlfn.IFERROR(CONCATENATE(VLOOKUP(リレーチーム!G14,'学校名簿'!$B$2:$C$101,2,FALSE)),"")</f>
      </c>
      <c r="M9" s="44">
        <f>_xlfn.IFERROR(CONCATENATE(VLOOKUP(リレーチーム!H14,'学校名簿'!$B$2:$C$101,2,FALSE)),"")</f>
      </c>
      <c r="N9" s="44">
        <f>_xlfn.IFERROR(CONCATENATE(VLOOKUP(リレーチーム!I14,'学校名簿'!$B$2:$C$101,2,FALSE)),"")</f>
      </c>
      <c r="O9" s="44">
        <f>_xlfn.IFERROR(CONCATENATE(VLOOKUP(リレーチーム!J14,'学校名簿'!$B$2:$C$101,2,FALSE)),"")</f>
      </c>
    </row>
    <row r="10" spans="1:15" ht="13.5">
      <c r="A10" s="86">
        <f>CONCATENATE(リレーチーム!C15)</f>
      </c>
      <c r="B10" s="44">
        <f>_xlfn.IFERROR(CONCATENATE('団体CSV'!$F$2),"")</f>
      </c>
      <c r="C10" s="44"/>
      <c r="D10" s="44" t="str">
        <f>CONCATENATE('団体CSV'!$E$2)</f>
        <v>29</v>
      </c>
      <c r="E10" s="44">
        <f>CONCATENATE(リレーチーム!B15)</f>
      </c>
      <c r="F10" s="44"/>
      <c r="G10" s="44" t="str">
        <f>CONCATENATE(Sheet2!$B$1,リレーチーム!D15)</f>
        <v>000</v>
      </c>
      <c r="H10" s="44"/>
      <c r="I10" s="44"/>
      <c r="J10" s="44">
        <f>_xlfn.IFERROR(CONCATENATE(VLOOKUP(リレーチーム!E15,'学校名簿'!$B$2:$C$101,2,FALSE)),"")</f>
      </c>
      <c r="K10" s="44">
        <f>_xlfn.IFERROR(CONCATENATE(VLOOKUP(リレーチーム!F15,'学校名簿'!$B$2:$C$101,2,FALSE)),"")</f>
      </c>
      <c r="L10" s="44">
        <f>_xlfn.IFERROR(CONCATENATE(VLOOKUP(リレーチーム!G15,'学校名簿'!$B$2:$C$101,2,FALSE)),"")</f>
      </c>
      <c r="M10" s="44">
        <f>_xlfn.IFERROR(CONCATENATE(VLOOKUP(リレーチーム!H15,'学校名簿'!$B$2:$C$101,2,FALSE)),"")</f>
      </c>
      <c r="N10" s="44">
        <f>_xlfn.IFERROR(CONCATENATE(VLOOKUP(リレーチーム!I15,'学校名簿'!$B$2:$C$101,2,FALSE)),"")</f>
      </c>
      <c r="O10" s="44">
        <f>_xlfn.IFERROR(CONCATENATE(VLOOKUP(リレーチーム!J15,'学校名簿'!$B$2:$C$101,2,FALSE)),"")</f>
      </c>
    </row>
    <row r="11" spans="1:15" ht="13.5">
      <c r="A11" s="86">
        <f>CONCATENATE(リレーチーム!C16)</f>
      </c>
      <c r="B11" s="44">
        <f>_xlfn.IFERROR(CONCATENATE('団体CSV'!$F$2),"")</f>
      </c>
      <c r="C11" s="44"/>
      <c r="D11" s="44" t="str">
        <f>CONCATENATE('団体CSV'!$E$2)</f>
        <v>29</v>
      </c>
      <c r="E11" s="44">
        <f>CONCATENATE(リレーチーム!B16)</f>
      </c>
      <c r="F11" s="44"/>
      <c r="G11" s="44" t="str">
        <f>CONCATENATE(Sheet2!$B$1,リレーチーム!D16)</f>
        <v>000</v>
      </c>
      <c r="H11" s="44"/>
      <c r="I11" s="44"/>
      <c r="J11" s="44">
        <f>_xlfn.IFERROR(CONCATENATE(VLOOKUP(リレーチーム!E16,'学校名簿'!$B$2:$C$101,2,FALSE)),"")</f>
      </c>
      <c r="K11" s="44">
        <f>_xlfn.IFERROR(CONCATENATE(VLOOKUP(リレーチーム!F16,'学校名簿'!$B$2:$C$101,2,FALSE)),"")</f>
      </c>
      <c r="L11" s="44">
        <f>_xlfn.IFERROR(CONCATENATE(VLOOKUP(リレーチーム!G16,'学校名簿'!$B$2:$C$101,2,FALSE)),"")</f>
      </c>
      <c r="M11" s="44">
        <f>_xlfn.IFERROR(CONCATENATE(VLOOKUP(リレーチーム!H16,'学校名簿'!$B$2:$C$101,2,FALSE)),"")</f>
      </c>
      <c r="N11" s="44">
        <f>_xlfn.IFERROR(CONCATENATE(VLOOKUP(リレーチーム!I16,'学校名簿'!$B$2:$C$101,2,FALSE)),"")</f>
      </c>
      <c r="O11" s="44">
        <f>_xlfn.IFERROR(CONCATENATE(VLOOKUP(リレーチーム!J16,'学校名簿'!$B$2:$C$101,2,FALSE)),"")</f>
      </c>
    </row>
    <row r="12" spans="1:15" ht="13.5">
      <c r="A12" s="86">
        <f>CONCATENATE(リレーチーム!C17)</f>
      </c>
      <c r="B12" s="44">
        <f>_xlfn.IFERROR(CONCATENATE('団体CSV'!$F$2),"")</f>
      </c>
      <c r="C12" s="44"/>
      <c r="D12" s="44" t="str">
        <f>CONCATENATE('団体CSV'!$E$2)</f>
        <v>29</v>
      </c>
      <c r="E12" s="44">
        <f>CONCATENATE(リレーチーム!B17)</f>
      </c>
      <c r="F12" s="44"/>
      <c r="G12" s="44" t="str">
        <f>CONCATENATE(Sheet2!$B$1,リレーチーム!D17)</f>
        <v>000</v>
      </c>
      <c r="H12" s="44"/>
      <c r="I12" s="44"/>
      <c r="J12" s="44">
        <f>_xlfn.IFERROR(CONCATENATE(VLOOKUP(リレーチーム!E17,'学校名簿'!$B$2:$C$101,2,FALSE)),"")</f>
      </c>
      <c r="K12" s="44">
        <f>_xlfn.IFERROR(CONCATENATE(VLOOKUP(リレーチーム!F17,'学校名簿'!$B$2:$C$101,2,FALSE)),"")</f>
      </c>
      <c r="L12" s="44">
        <f>_xlfn.IFERROR(CONCATENATE(VLOOKUP(リレーチーム!G17,'学校名簿'!$B$2:$C$101,2,FALSE)),"")</f>
      </c>
      <c r="M12" s="44">
        <f>_xlfn.IFERROR(CONCATENATE(VLOOKUP(リレーチーム!H17,'学校名簿'!$B$2:$C$101,2,FALSE)),"")</f>
      </c>
      <c r="N12" s="44">
        <f>_xlfn.IFERROR(CONCATENATE(VLOOKUP(リレーチーム!I17,'学校名簿'!$B$2:$C$101,2,FALSE)),"")</f>
      </c>
      <c r="O12" s="44">
        <f>_xlfn.IFERROR(CONCATENATE(VLOOKUP(リレーチーム!J17,'学校名簿'!$B$2:$C$101,2,FALSE)),"")</f>
      </c>
    </row>
    <row r="13" spans="1:15" ht="13.5">
      <c r="A13" s="86">
        <f>CONCATENATE(リレーチーム!C18)</f>
      </c>
      <c r="B13" s="44">
        <f>_xlfn.IFERROR(CONCATENATE('団体CSV'!$F$2),"")</f>
      </c>
      <c r="C13" s="44"/>
      <c r="D13" s="44" t="str">
        <f>CONCATENATE('団体CSV'!$E$2)</f>
        <v>29</v>
      </c>
      <c r="E13" s="44">
        <f>CONCATENATE(リレーチーム!B18)</f>
      </c>
      <c r="F13" s="44"/>
      <c r="G13" s="44" t="str">
        <f>CONCATENATE(Sheet2!$B$1,リレーチーム!D18)</f>
        <v>000</v>
      </c>
      <c r="H13" s="44"/>
      <c r="I13" s="44"/>
      <c r="J13" s="44">
        <f>_xlfn.IFERROR(CONCATENATE(VLOOKUP(リレーチーム!E18,'学校名簿'!$B$2:$C$101,2,FALSE)),"")</f>
      </c>
      <c r="K13" s="44">
        <f>_xlfn.IFERROR(CONCATENATE(VLOOKUP(リレーチーム!F18,'学校名簿'!$B$2:$C$101,2,FALSE)),"")</f>
      </c>
      <c r="L13" s="44">
        <f>_xlfn.IFERROR(CONCATENATE(VLOOKUP(リレーチーム!G18,'学校名簿'!$B$2:$C$101,2,FALSE)),"")</f>
      </c>
      <c r="M13" s="44">
        <f>_xlfn.IFERROR(CONCATENATE(VLOOKUP(リレーチーム!H18,'学校名簿'!$B$2:$C$101,2,FALSE)),"")</f>
      </c>
      <c r="N13" s="44">
        <f>_xlfn.IFERROR(CONCATENATE(VLOOKUP(リレーチーム!I18,'学校名簿'!$B$2:$C$101,2,FALSE)),"")</f>
      </c>
      <c r="O13" s="44">
        <f>_xlfn.IFERROR(CONCATENATE(VLOOKUP(リレーチーム!J18,'学校名簿'!$B$2:$C$101,2,FALSE)),"")</f>
      </c>
    </row>
    <row r="14" spans="1:15" ht="13.5">
      <c r="A14" s="86">
        <f>CONCATENATE(リレーチーム!C19)</f>
      </c>
      <c r="B14" s="44">
        <f>_xlfn.IFERROR(CONCATENATE('団体CSV'!$F$2),"")</f>
      </c>
      <c r="C14" s="44"/>
      <c r="D14" s="44" t="str">
        <f>CONCATENATE('団体CSV'!$E$2)</f>
        <v>29</v>
      </c>
      <c r="E14" s="44">
        <f>CONCATENATE(リレーチーム!B19)</f>
      </c>
      <c r="F14" s="44"/>
      <c r="G14" s="44" t="str">
        <f>CONCATENATE(Sheet2!$B$1,リレーチーム!D19)</f>
        <v>000</v>
      </c>
      <c r="H14" s="44"/>
      <c r="I14" s="44"/>
      <c r="J14" s="44">
        <f>_xlfn.IFERROR(CONCATENATE(VLOOKUP(リレーチーム!E19,'学校名簿'!$B$2:$C$101,2,FALSE)),"")</f>
      </c>
      <c r="K14" s="44">
        <f>_xlfn.IFERROR(CONCATENATE(VLOOKUP(リレーチーム!F19,'学校名簿'!$B$2:$C$101,2,FALSE)),"")</f>
      </c>
      <c r="L14" s="44">
        <f>_xlfn.IFERROR(CONCATENATE(VLOOKUP(リレーチーム!G19,'学校名簿'!$B$2:$C$101,2,FALSE)),"")</f>
      </c>
      <c r="M14" s="44">
        <f>_xlfn.IFERROR(CONCATENATE(VLOOKUP(リレーチーム!H19,'学校名簿'!$B$2:$C$101,2,FALSE)),"")</f>
      </c>
      <c r="N14" s="44">
        <f>_xlfn.IFERROR(CONCATENATE(VLOOKUP(リレーチーム!I19,'学校名簿'!$B$2:$C$101,2,FALSE)),"")</f>
      </c>
      <c r="O14" s="44">
        <f>_xlfn.IFERROR(CONCATENATE(VLOOKUP(リレーチーム!J19,'学校名簿'!$B$2:$C$101,2,FALSE)),"")</f>
      </c>
    </row>
    <row r="15" spans="1:15" ht="13.5">
      <c r="A15" s="86">
        <f>CONCATENATE(リレーチーム!C20)</f>
      </c>
      <c r="B15" s="44">
        <f>_xlfn.IFERROR(CONCATENATE('団体CSV'!$F$2),"")</f>
      </c>
      <c r="C15" s="44"/>
      <c r="D15" s="44" t="str">
        <f>CONCATENATE('団体CSV'!$E$2)</f>
        <v>29</v>
      </c>
      <c r="E15" s="44">
        <f>CONCATENATE(リレーチーム!B20)</f>
      </c>
      <c r="F15" s="44"/>
      <c r="G15" s="44" t="str">
        <f>CONCATENATE(Sheet2!$B$1,リレーチーム!D20)</f>
        <v>000</v>
      </c>
      <c r="H15" s="44"/>
      <c r="I15" s="44"/>
      <c r="J15" s="44">
        <f>_xlfn.IFERROR(CONCATENATE(VLOOKUP(リレーチーム!E20,'学校名簿'!$B$2:$C$101,2,FALSE)),"")</f>
      </c>
      <c r="K15" s="44">
        <f>_xlfn.IFERROR(CONCATENATE(VLOOKUP(リレーチーム!F20,'学校名簿'!$B$2:$C$101,2,FALSE)),"")</f>
      </c>
      <c r="L15" s="44">
        <f>_xlfn.IFERROR(CONCATENATE(VLOOKUP(リレーチーム!G20,'学校名簿'!$B$2:$C$101,2,FALSE)),"")</f>
      </c>
      <c r="M15" s="44">
        <f>_xlfn.IFERROR(CONCATENATE(VLOOKUP(リレーチーム!H20,'学校名簿'!$B$2:$C$101,2,FALSE)),"")</f>
      </c>
      <c r="N15" s="44">
        <f>_xlfn.IFERROR(CONCATENATE(VLOOKUP(リレーチーム!I20,'学校名簿'!$B$2:$C$101,2,FALSE)),"")</f>
      </c>
      <c r="O15" s="44">
        <f>_xlfn.IFERROR(CONCATENATE(VLOOKUP(リレーチーム!J20,'学校名簿'!$B$2:$C$101,2,FALSE)),"")</f>
      </c>
    </row>
    <row r="16" spans="1:15" ht="13.5">
      <c r="A16" s="86">
        <f>CONCATENATE(リレーチーム!C21)</f>
      </c>
      <c r="B16" s="44">
        <f>_xlfn.IFERROR(CONCATENATE('団体CSV'!$F$2),"")</f>
      </c>
      <c r="C16" s="44"/>
      <c r="D16" s="44" t="str">
        <f>CONCATENATE('団体CSV'!$E$2)</f>
        <v>29</v>
      </c>
      <c r="E16" s="44">
        <f>CONCATENATE(リレーチーム!B21)</f>
      </c>
      <c r="F16" s="44"/>
      <c r="G16" s="44" t="str">
        <f>CONCATENATE(Sheet2!$B$1,リレーチーム!D21)</f>
        <v>000</v>
      </c>
      <c r="H16" s="44"/>
      <c r="I16" s="44"/>
      <c r="J16" s="44">
        <f>_xlfn.IFERROR(CONCATENATE(VLOOKUP(リレーチーム!E21,'学校名簿'!$B$2:$C$101,2,FALSE)),"")</f>
      </c>
      <c r="K16" s="44">
        <f>_xlfn.IFERROR(CONCATENATE(VLOOKUP(リレーチーム!F21,'学校名簿'!$B$2:$C$101,2,FALSE)),"")</f>
      </c>
      <c r="L16" s="44">
        <f>_xlfn.IFERROR(CONCATENATE(VLOOKUP(リレーチーム!G21,'学校名簿'!$B$2:$C$101,2,FALSE)),"")</f>
      </c>
      <c r="M16" s="44">
        <f>_xlfn.IFERROR(CONCATENATE(VLOOKUP(リレーチーム!H21,'学校名簿'!$B$2:$C$101,2,FALSE)),"")</f>
      </c>
      <c r="N16" s="44">
        <f>_xlfn.IFERROR(CONCATENATE(VLOOKUP(リレーチーム!I21,'学校名簿'!$B$2:$C$101,2,FALSE)),"")</f>
      </c>
      <c r="O16" s="44">
        <f>_xlfn.IFERROR(CONCATENATE(VLOOKUP(リレーチーム!J21,'学校名簿'!$B$2:$C$101,2,FALSE)),"")</f>
      </c>
    </row>
    <row r="17" spans="1:15" ht="13.5">
      <c r="A17" s="86">
        <f>CONCATENATE(リレーチーム!C22)</f>
      </c>
      <c r="B17" s="44">
        <f>_xlfn.IFERROR(CONCATENATE('団体CSV'!$F$2),"")</f>
      </c>
      <c r="C17" s="44"/>
      <c r="D17" s="44" t="str">
        <f>CONCATENATE('団体CSV'!$E$2)</f>
        <v>29</v>
      </c>
      <c r="E17" s="44">
        <f>CONCATENATE(リレーチーム!B22)</f>
      </c>
      <c r="F17" s="44"/>
      <c r="G17" s="44" t="str">
        <f>CONCATENATE(Sheet2!$B$1,リレーチーム!D22)</f>
        <v>000</v>
      </c>
      <c r="H17" s="44"/>
      <c r="I17" s="44"/>
      <c r="J17" s="44">
        <f>_xlfn.IFERROR(CONCATENATE(VLOOKUP(リレーチーム!E22,'学校名簿'!$B$2:$C$101,2,FALSE)),"")</f>
      </c>
      <c r="K17" s="44">
        <f>_xlfn.IFERROR(CONCATENATE(VLOOKUP(リレーチーム!F22,'学校名簿'!$B$2:$C$101,2,FALSE)),"")</f>
      </c>
      <c r="L17" s="44">
        <f>_xlfn.IFERROR(CONCATENATE(VLOOKUP(リレーチーム!G22,'学校名簿'!$B$2:$C$101,2,FALSE)),"")</f>
      </c>
      <c r="M17" s="44">
        <f>_xlfn.IFERROR(CONCATENATE(VLOOKUP(リレーチーム!H22,'学校名簿'!$B$2:$C$101,2,FALSE)),"")</f>
      </c>
      <c r="N17" s="44">
        <f>_xlfn.IFERROR(CONCATENATE(VLOOKUP(リレーチーム!I22,'学校名簿'!$B$2:$C$101,2,FALSE)),"")</f>
      </c>
      <c r="O17" s="44">
        <f>_xlfn.IFERROR(CONCATENATE(VLOOKUP(リレーチーム!J22,'学校名簿'!$B$2:$C$101,2,FALSE)),"")</f>
      </c>
    </row>
    <row r="18" spans="1:15" ht="13.5">
      <c r="A18" s="86">
        <f>CONCATENATE(リレーチーム!C23)</f>
      </c>
      <c r="B18" s="44">
        <f>_xlfn.IFERROR(CONCATENATE('団体CSV'!$F$2),"")</f>
      </c>
      <c r="C18" s="44"/>
      <c r="D18" s="44" t="str">
        <f>CONCATENATE('団体CSV'!$E$2)</f>
        <v>29</v>
      </c>
      <c r="E18" s="44">
        <f>CONCATENATE(リレーチーム!B23)</f>
      </c>
      <c r="F18" s="44"/>
      <c r="G18" s="44" t="str">
        <f>CONCATENATE(Sheet2!$B$1,リレーチーム!D23)</f>
        <v>000</v>
      </c>
      <c r="H18" s="44"/>
      <c r="I18" s="44"/>
      <c r="J18" s="44">
        <f>_xlfn.IFERROR(CONCATENATE(VLOOKUP(リレーチーム!E23,'学校名簿'!$B$2:$C$101,2,FALSE)),"")</f>
      </c>
      <c r="K18" s="44">
        <f>_xlfn.IFERROR(CONCATENATE(VLOOKUP(リレーチーム!F23,'学校名簿'!$B$2:$C$101,2,FALSE)),"")</f>
      </c>
      <c r="L18" s="44">
        <f>_xlfn.IFERROR(CONCATENATE(VLOOKUP(リレーチーム!G23,'学校名簿'!$B$2:$C$101,2,FALSE)),"")</f>
      </c>
      <c r="M18" s="44">
        <f>_xlfn.IFERROR(CONCATENATE(VLOOKUP(リレーチーム!H23,'学校名簿'!$B$2:$C$101,2,FALSE)),"")</f>
      </c>
      <c r="N18" s="44">
        <f>_xlfn.IFERROR(CONCATENATE(VLOOKUP(リレーチーム!I23,'学校名簿'!$B$2:$C$101,2,FALSE)),"")</f>
      </c>
      <c r="O18" s="44">
        <f>_xlfn.IFERROR(CONCATENATE(VLOOKUP(リレーチーム!J23,'学校名簿'!$B$2:$C$101,2,FALSE)),"")</f>
      </c>
    </row>
    <row r="19" spans="1:15" ht="13.5">
      <c r="A19" s="86">
        <f>CONCATENATE(リレーチーム!C24)</f>
      </c>
      <c r="B19" s="44">
        <f>_xlfn.IFERROR(CONCATENATE('団体CSV'!$F$2),"")</f>
      </c>
      <c r="C19" s="44"/>
      <c r="D19" s="44" t="str">
        <f>CONCATENATE('団体CSV'!$E$2)</f>
        <v>29</v>
      </c>
      <c r="E19" s="44">
        <f>CONCATENATE(リレーチーム!B24)</f>
      </c>
      <c r="F19" s="44"/>
      <c r="G19" s="44" t="str">
        <f>CONCATENATE(Sheet2!$B$1,リレーチーム!D24)</f>
        <v>000</v>
      </c>
      <c r="H19" s="44"/>
      <c r="I19" s="44"/>
      <c r="J19" s="44">
        <f>_xlfn.IFERROR(CONCATENATE(VLOOKUP(リレーチーム!E24,'学校名簿'!$B$2:$C$101,2,FALSE)),"")</f>
      </c>
      <c r="K19" s="44">
        <f>_xlfn.IFERROR(CONCATENATE(VLOOKUP(リレーチーム!F24,'学校名簿'!$B$2:$C$101,2,FALSE)),"")</f>
      </c>
      <c r="L19" s="44">
        <f>_xlfn.IFERROR(CONCATENATE(VLOOKUP(リレーチーム!G24,'学校名簿'!$B$2:$C$101,2,FALSE)),"")</f>
      </c>
      <c r="M19" s="44">
        <f>_xlfn.IFERROR(CONCATENATE(VLOOKUP(リレーチーム!H24,'学校名簿'!$B$2:$C$101,2,FALSE)),"")</f>
      </c>
      <c r="N19" s="44">
        <f>_xlfn.IFERROR(CONCATENATE(VLOOKUP(リレーチーム!I24,'学校名簿'!$B$2:$C$101,2,FALSE)),"")</f>
      </c>
      <c r="O19" s="44">
        <f>_xlfn.IFERROR(CONCATENATE(VLOOKUP(リレーチーム!J24,'学校名簿'!$B$2:$C$101,2,FALSE)),"")</f>
      </c>
    </row>
    <row r="20" spans="1:15" ht="13.5">
      <c r="A20" s="86">
        <f>CONCATENATE(リレーチーム!C25)</f>
      </c>
      <c r="B20" s="44">
        <f>_xlfn.IFERROR(CONCATENATE('団体CSV'!$F$2),"")</f>
      </c>
      <c r="C20" s="44"/>
      <c r="D20" s="44" t="str">
        <f>CONCATENATE('団体CSV'!$E$2)</f>
        <v>29</v>
      </c>
      <c r="E20" s="44">
        <f>CONCATENATE(リレーチーム!B25)</f>
      </c>
      <c r="F20" s="44"/>
      <c r="G20" s="44" t="str">
        <f>CONCATENATE(Sheet2!$B$1,リレーチーム!D25)</f>
        <v>000</v>
      </c>
      <c r="H20" s="44"/>
      <c r="I20" s="44"/>
      <c r="J20" s="44">
        <f>_xlfn.IFERROR(CONCATENATE(VLOOKUP(リレーチーム!E25,'学校名簿'!$B$2:$C$101,2,FALSE)),"")</f>
      </c>
      <c r="K20" s="44">
        <f>_xlfn.IFERROR(CONCATENATE(VLOOKUP(リレーチーム!F25,'学校名簿'!$B$2:$C$101,2,FALSE)),"")</f>
      </c>
      <c r="L20" s="44">
        <f>_xlfn.IFERROR(CONCATENATE(VLOOKUP(リレーチーム!G25,'学校名簿'!$B$2:$C$101,2,FALSE)),"")</f>
      </c>
      <c r="M20" s="44">
        <f>_xlfn.IFERROR(CONCATENATE(VLOOKUP(リレーチーム!H25,'学校名簿'!$B$2:$C$101,2,FALSE)),"")</f>
      </c>
      <c r="N20" s="44">
        <f>_xlfn.IFERROR(CONCATENATE(VLOOKUP(リレーチーム!I25,'学校名簿'!$B$2:$C$101,2,FALSE)),"")</f>
      </c>
      <c r="O20" s="44">
        <f>_xlfn.IFERROR(CONCATENATE(VLOOKUP(リレーチーム!J25,'学校名簿'!$B$2:$C$101,2,FALSE)),"")</f>
      </c>
    </row>
    <row r="21" spans="1:15" ht="13.5">
      <c r="A21" s="86">
        <f>CONCATENATE(リレーチーム!C26)</f>
      </c>
      <c r="B21" s="44">
        <f>_xlfn.IFERROR(CONCATENATE('団体CSV'!$F$2),"")</f>
      </c>
      <c r="C21" s="44"/>
      <c r="D21" s="44" t="str">
        <f>CONCATENATE('団体CSV'!$E$2)</f>
        <v>29</v>
      </c>
      <c r="E21" s="44">
        <f>CONCATENATE(リレーチーム!B26)</f>
      </c>
      <c r="F21" s="44"/>
      <c r="G21" s="44" t="str">
        <f>CONCATENATE(Sheet2!$B$1,リレーチーム!D26)</f>
        <v>000</v>
      </c>
      <c r="H21" s="44"/>
      <c r="I21" s="44"/>
      <c r="J21" s="44">
        <f>_xlfn.IFERROR(CONCATENATE(VLOOKUP(リレーチーム!E26,'学校名簿'!$B$2:$C$101,2,FALSE)),"")</f>
      </c>
      <c r="K21" s="44">
        <f>_xlfn.IFERROR(CONCATENATE(VLOOKUP(リレーチーム!F26,'学校名簿'!$B$2:$C$101,2,FALSE)),"")</f>
      </c>
      <c r="L21" s="44">
        <f>_xlfn.IFERROR(CONCATENATE(VLOOKUP(リレーチーム!G26,'学校名簿'!$B$2:$C$101,2,FALSE)),"")</f>
      </c>
      <c r="M21" s="44">
        <f>_xlfn.IFERROR(CONCATENATE(VLOOKUP(リレーチーム!H26,'学校名簿'!$B$2:$C$101,2,FALSE)),"")</f>
      </c>
      <c r="N21" s="44">
        <f>_xlfn.IFERROR(CONCATENATE(VLOOKUP(リレーチーム!I26,'学校名簿'!$B$2:$C$101,2,FALSE)),"")</f>
      </c>
      <c r="O21" s="44">
        <f>_xlfn.IFERROR(CONCATENATE(VLOOKUP(リレーチーム!J26,'学校名簿'!$B$2:$C$101,2,FALSE)),"")</f>
      </c>
    </row>
    <row r="22" spans="2:15" s="44" customFormat="1" ht="13.5">
      <c r="B22" s="44">
        <f>_xlfn.IFERROR(CONCATENATE('団体CSV'!$F$2),"")</f>
      </c>
      <c r="D22" s="44" t="str">
        <f>CONCATENATE('団体CSV'!$E$2)</f>
        <v>29</v>
      </c>
      <c r="G22" s="44" t="str">
        <f>CONCATENATE(Sheet2!$B$1,リレーチーム!D27)</f>
        <v>000</v>
      </c>
      <c r="J22" s="44">
        <f>_xlfn.IFERROR(CONCATENATE(VLOOKUP(リレーチーム!E27,'学校名簿'!$B$2:$C$101,2,FALSE)),"")</f>
      </c>
      <c r="K22" s="44">
        <f>_xlfn.IFERROR(CONCATENATE(VLOOKUP(リレーチーム!F27,'学校名簿'!$B$2:$C$101,2,FALSE)),"")</f>
      </c>
      <c r="L22" s="44">
        <f>_xlfn.IFERROR(CONCATENATE(VLOOKUP(リレーチーム!G27,'学校名簿'!$B$2:$C$101,2,FALSE)),"")</f>
      </c>
      <c r="M22" s="44">
        <f>_xlfn.IFERROR(CONCATENATE(VLOOKUP(リレーチーム!H27,'学校名簿'!$B$2:$C$101,2,FALSE)),"")</f>
      </c>
      <c r="N22" s="44">
        <f>_xlfn.IFERROR(CONCATENATE(VLOOKUP(リレーチーム!I27,'学校名簿'!$B$2:$C$101,2,FALSE)),"")</f>
      </c>
      <c r="O22" s="44">
        <f>_xlfn.IFERROR(CONCATENATE(VLOOKUP(リレーチーム!J27,'学校名簿'!$B$2:$C$101,2,FALSE)),"")</f>
      </c>
    </row>
    <row r="23" spans="2:15" ht="13.5">
      <c r="B23" s="44">
        <f>_xlfn.IFERROR(CONCATENATE('団体CSV'!$F$2),"")</f>
      </c>
      <c r="D23" s="44" t="str">
        <f>CONCATENATE('団体CSV'!$E$2)</f>
        <v>29</v>
      </c>
      <c r="G23" s="44" t="str">
        <f>CONCATENATE(Sheet2!$B$1,リレーチーム!D28)</f>
        <v>000</v>
      </c>
      <c r="J23" s="44">
        <f>_xlfn.IFERROR(CONCATENATE(VLOOKUP(リレーチーム!E28,'学校名簿'!$B$2:$C$101,2,FALSE)),"")</f>
      </c>
      <c r="K23" s="44">
        <f>_xlfn.IFERROR(CONCATENATE(VLOOKUP(リレーチーム!F28,'学校名簿'!$B$2:$C$101,2,FALSE)),"")</f>
      </c>
      <c r="L23" s="44">
        <f>_xlfn.IFERROR(CONCATENATE(VLOOKUP(リレーチーム!G28,'学校名簿'!$B$2:$C$101,2,FALSE)),"")</f>
      </c>
      <c r="M23" s="44">
        <f>_xlfn.IFERROR(CONCATENATE(VLOOKUP(リレーチーム!H28,'学校名簿'!$B$2:$C$101,2,FALSE)),"")</f>
      </c>
      <c r="N23" s="44">
        <f>_xlfn.IFERROR(CONCATENATE(VLOOKUP(リレーチーム!I28,'学校名簿'!$B$2:$C$101,2,FALSE)),"")</f>
      </c>
      <c r="O23" s="44">
        <f>_xlfn.IFERROR(CONCATENATE(VLOOKUP(リレーチーム!J28,'学校名簿'!$B$2:$C$101,2,FALSE)),"")</f>
      </c>
    </row>
    <row r="24" spans="2:15" ht="13.5">
      <c r="B24" s="44">
        <f>_xlfn.IFERROR(CONCATENATE('団体CSV'!$F$2),"")</f>
      </c>
      <c r="D24" s="44" t="str">
        <f>CONCATENATE('団体CSV'!$E$2)</f>
        <v>29</v>
      </c>
      <c r="G24" s="44" t="str">
        <f>CONCATENATE(Sheet2!$B$1,リレーチーム!D29)</f>
        <v>000</v>
      </c>
      <c r="J24" s="44">
        <f>_xlfn.IFERROR(CONCATENATE(VLOOKUP(リレーチーム!E29,'学校名簿'!$B$2:$C$101,2,FALSE)),"")</f>
      </c>
      <c r="K24" s="44">
        <f>_xlfn.IFERROR(CONCATENATE(VLOOKUP(リレーチーム!F29,'学校名簿'!$B$2:$C$101,2,FALSE)),"")</f>
      </c>
      <c r="L24" s="44">
        <f>_xlfn.IFERROR(CONCATENATE(VLOOKUP(リレーチーム!G29,'学校名簿'!$B$2:$C$101,2,FALSE)),"")</f>
      </c>
      <c r="M24" s="44">
        <f>_xlfn.IFERROR(CONCATENATE(VLOOKUP(リレーチーム!H29,'学校名簿'!$B$2:$C$101,2,FALSE)),"")</f>
      </c>
      <c r="N24" s="44">
        <f>_xlfn.IFERROR(CONCATENATE(VLOOKUP(リレーチーム!I29,'学校名簿'!$B$2:$C$101,2,FALSE)),"")</f>
      </c>
      <c r="O24" s="44">
        <f>_xlfn.IFERROR(CONCATENATE(VLOOKUP(リレーチーム!J29,'学校名簿'!$B$2:$C$101,2,FALSE)),"")</f>
      </c>
    </row>
    <row r="25" spans="2:15" ht="13.5">
      <c r="B25" s="44">
        <f>_xlfn.IFERROR(CONCATENATE('団体CSV'!$F$2),"")</f>
      </c>
      <c r="D25" s="44" t="str">
        <f>CONCATENATE('団体CSV'!$E$2)</f>
        <v>29</v>
      </c>
      <c r="G25" s="44" t="str">
        <f>CONCATENATE(Sheet2!$B$1,リレーチーム!D30)</f>
        <v>000</v>
      </c>
      <c r="J25" s="44">
        <f>_xlfn.IFERROR(CONCATENATE(VLOOKUP(リレーチーム!E30,'学校名簿'!$B$2:$C$101,2,FALSE)),"")</f>
      </c>
      <c r="K25" s="44">
        <f>_xlfn.IFERROR(CONCATENATE(VLOOKUP(リレーチーム!F30,'学校名簿'!$B$2:$C$101,2,FALSE)),"")</f>
      </c>
      <c r="L25" s="44">
        <f>_xlfn.IFERROR(CONCATENATE(VLOOKUP(リレーチーム!G30,'学校名簿'!$B$2:$C$101,2,FALSE)),"")</f>
      </c>
      <c r="M25" s="44">
        <f>_xlfn.IFERROR(CONCATENATE(VLOOKUP(リレーチーム!H30,'学校名簿'!$B$2:$C$101,2,FALSE)),"")</f>
      </c>
      <c r="N25" s="44">
        <f>_xlfn.IFERROR(CONCATENATE(VLOOKUP(リレーチーム!I30,'学校名簿'!$B$2:$C$101,2,FALSE)),"")</f>
      </c>
      <c r="O25" s="44">
        <f>_xlfn.IFERROR(CONCATENATE(VLOOKUP(リレーチーム!J30,'学校名簿'!$B$2:$C$101,2,FALSE)),"")</f>
      </c>
    </row>
    <row r="26" spans="2:15" ht="13.5">
      <c r="B26" s="44">
        <f>_xlfn.IFERROR(CONCATENATE('団体CSV'!$F$2),"")</f>
      </c>
      <c r="D26" s="44" t="str">
        <f>CONCATENATE('団体CSV'!$E$2)</f>
        <v>29</v>
      </c>
      <c r="G26" s="44" t="str">
        <f>CONCATENATE(Sheet2!$B$1,リレーチーム!D31)</f>
        <v>000</v>
      </c>
      <c r="J26" s="44">
        <f>_xlfn.IFERROR(CONCATENATE(VLOOKUP(リレーチーム!E31,'学校名簿'!$B$2:$C$101,2,FALSE)),"")</f>
      </c>
      <c r="K26" s="44">
        <f>_xlfn.IFERROR(CONCATENATE(VLOOKUP(リレーチーム!F31,'学校名簿'!$B$2:$C$101,2,FALSE)),"")</f>
      </c>
      <c r="L26" s="44">
        <f>_xlfn.IFERROR(CONCATENATE(VLOOKUP(リレーチーム!G31,'学校名簿'!$B$2:$C$101,2,FALSE)),"")</f>
      </c>
      <c r="M26" s="44">
        <f>_xlfn.IFERROR(CONCATENATE(VLOOKUP(リレーチーム!H31,'学校名簿'!$B$2:$C$101,2,FALSE)),"")</f>
      </c>
      <c r="N26" s="44">
        <f>_xlfn.IFERROR(CONCATENATE(VLOOKUP(リレーチーム!I31,'学校名簿'!$B$2:$C$101,2,FALSE)),"")</f>
      </c>
      <c r="O26" s="44">
        <f>_xlfn.IFERROR(CONCATENATE(VLOOKUP(リレーチーム!J31,'学校名簿'!$B$2:$C$101,2,FALSE)),"")</f>
      </c>
    </row>
    <row r="27" spans="2:15" ht="13.5">
      <c r="B27" s="44">
        <f>_xlfn.IFERROR(CONCATENATE('団体CSV'!$F$2),"")</f>
      </c>
      <c r="D27" s="44" t="str">
        <f>CONCATENATE('団体CSV'!$E$2)</f>
        <v>29</v>
      </c>
      <c r="G27" s="44" t="str">
        <f>CONCATENATE(Sheet2!$B$1,リレーチーム!D32)</f>
        <v>000</v>
      </c>
      <c r="J27" s="44">
        <f>_xlfn.IFERROR(CONCATENATE(VLOOKUP(リレーチーム!E32,'学校名簿'!$B$2:$C$101,2,FALSE)),"")</f>
      </c>
      <c r="K27" s="44">
        <f>_xlfn.IFERROR(CONCATENATE(VLOOKUP(リレーチーム!F32,'学校名簿'!$B$2:$C$101,2,FALSE)),"")</f>
      </c>
      <c r="L27" s="44">
        <f>_xlfn.IFERROR(CONCATENATE(VLOOKUP(リレーチーム!G32,'学校名簿'!$B$2:$C$101,2,FALSE)),"")</f>
      </c>
      <c r="M27" s="44">
        <f>_xlfn.IFERROR(CONCATENATE(VLOOKUP(リレーチーム!H32,'学校名簿'!$B$2:$C$101,2,FALSE)),"")</f>
      </c>
      <c r="N27" s="44">
        <f>_xlfn.IFERROR(CONCATENATE(VLOOKUP(リレーチーム!I32,'学校名簿'!$B$2:$C$101,2,FALSE)),"")</f>
      </c>
      <c r="O27" s="44">
        <f>_xlfn.IFERROR(CONCATENATE(VLOOKUP(リレーチーム!J32,'学校名簿'!$B$2:$C$101,2,FALSE)),"")</f>
      </c>
    </row>
    <row r="28" spans="2:15" ht="13.5">
      <c r="B28" s="44">
        <f>_xlfn.IFERROR(CONCATENATE('団体CSV'!$F$2),"")</f>
      </c>
      <c r="D28" s="44" t="str">
        <f>CONCATENATE('団体CSV'!$E$2)</f>
        <v>29</v>
      </c>
      <c r="G28" s="44" t="str">
        <f>CONCATENATE(Sheet2!$B$1,リレーチーム!D33)</f>
        <v>000</v>
      </c>
      <c r="J28" s="44">
        <f>_xlfn.IFERROR(CONCATENATE(VLOOKUP(リレーチーム!E33,'学校名簿'!$B$2:$C$101,2,FALSE)),"")</f>
      </c>
      <c r="K28" s="44">
        <f>_xlfn.IFERROR(CONCATENATE(VLOOKUP(リレーチーム!F33,'学校名簿'!$B$2:$C$101,2,FALSE)),"")</f>
      </c>
      <c r="L28" s="44">
        <f>_xlfn.IFERROR(CONCATENATE(VLOOKUP(リレーチーム!G33,'学校名簿'!$B$2:$C$101,2,FALSE)),"")</f>
      </c>
      <c r="M28" s="44">
        <f>_xlfn.IFERROR(CONCATENATE(VLOOKUP(リレーチーム!H33,'学校名簿'!$B$2:$C$101,2,FALSE)),"")</f>
      </c>
      <c r="N28" s="44">
        <f>_xlfn.IFERROR(CONCATENATE(VLOOKUP(リレーチーム!I33,'学校名簿'!$B$2:$C$101,2,FALSE)),"")</f>
      </c>
      <c r="O28" s="44">
        <f>_xlfn.IFERROR(CONCATENATE(VLOOKUP(リレーチーム!J33,'学校名簿'!$B$2:$C$101,2,FALSE)),"")</f>
      </c>
    </row>
    <row r="29" spans="2:15" ht="13.5">
      <c r="B29" s="44">
        <f>_xlfn.IFERROR(CONCATENATE('団体CSV'!$F$2),"")</f>
      </c>
      <c r="D29" s="44" t="str">
        <f>CONCATENATE('団体CSV'!$E$2)</f>
        <v>29</v>
      </c>
      <c r="G29" s="44" t="str">
        <f>CONCATENATE(Sheet2!$B$1,リレーチーム!D34)</f>
        <v>000</v>
      </c>
      <c r="J29" s="44">
        <f>_xlfn.IFERROR(CONCATENATE(VLOOKUP(リレーチーム!E34,'学校名簿'!$B$2:$C$101,2,FALSE)),"")</f>
      </c>
      <c r="K29" s="44">
        <f>_xlfn.IFERROR(CONCATENATE(VLOOKUP(リレーチーム!F34,'学校名簿'!$B$2:$C$101,2,FALSE)),"")</f>
      </c>
      <c r="L29" s="44">
        <f>_xlfn.IFERROR(CONCATENATE(VLOOKUP(リレーチーム!G34,'学校名簿'!$B$2:$C$101,2,FALSE)),"")</f>
      </c>
      <c r="M29" s="44">
        <f>_xlfn.IFERROR(CONCATENATE(VLOOKUP(リレーチーム!H34,'学校名簿'!$B$2:$C$101,2,FALSE)),"")</f>
      </c>
      <c r="N29" s="44">
        <f>_xlfn.IFERROR(CONCATENATE(VLOOKUP(リレーチーム!I34,'学校名簿'!$B$2:$C$101,2,FALSE)),"")</f>
      </c>
      <c r="O29" s="44">
        <f>_xlfn.IFERROR(CONCATENATE(VLOOKUP(リレーチーム!J34,'学校名簿'!$B$2:$C$101,2,FALSE)),"")</f>
      </c>
    </row>
    <row r="30" spans="2:15" ht="13.5">
      <c r="B30" s="44">
        <f>_xlfn.IFERROR(CONCATENATE('団体CSV'!$F$2),"")</f>
      </c>
      <c r="D30" s="44" t="str">
        <f>CONCATENATE('団体CSV'!$E$2)</f>
        <v>29</v>
      </c>
      <c r="G30" s="44" t="str">
        <f>CONCATENATE(Sheet2!$B$1,リレーチーム!D35)</f>
        <v>000</v>
      </c>
      <c r="J30" s="44">
        <f>_xlfn.IFERROR(CONCATENATE(VLOOKUP(リレーチーム!E35,'学校名簿'!$B$2:$C$101,2,FALSE)),"")</f>
      </c>
      <c r="K30" s="44">
        <f>_xlfn.IFERROR(CONCATENATE(VLOOKUP(リレーチーム!F35,'学校名簿'!$B$2:$C$101,2,FALSE)),"")</f>
      </c>
      <c r="L30" s="44">
        <f>_xlfn.IFERROR(CONCATENATE(VLOOKUP(リレーチーム!G35,'学校名簿'!$B$2:$C$101,2,FALSE)),"")</f>
      </c>
      <c r="M30" s="44">
        <f>_xlfn.IFERROR(CONCATENATE(VLOOKUP(リレーチーム!H35,'学校名簿'!$B$2:$C$101,2,FALSE)),"")</f>
      </c>
      <c r="N30" s="44">
        <f>_xlfn.IFERROR(CONCATENATE(VLOOKUP(リレーチーム!I35,'学校名簿'!$B$2:$C$101,2,FALSE)),"")</f>
      </c>
      <c r="O30" s="44">
        <f>_xlfn.IFERROR(CONCATENATE(VLOOKUP(リレーチーム!J35,'学校名簿'!$B$2:$C$101,2,FALSE)),"")</f>
      </c>
    </row>
    <row r="31" spans="2:15" ht="13.5">
      <c r="B31" s="44">
        <f>_xlfn.IFERROR(CONCATENATE('団体CSV'!$F$2),"")</f>
      </c>
      <c r="D31" s="44" t="str">
        <f>CONCATENATE('団体CSV'!$E$2)</f>
        <v>29</v>
      </c>
      <c r="G31" s="44" t="str">
        <f>CONCATENATE(Sheet2!$B$1,リレーチーム!D36)</f>
        <v>000</v>
      </c>
      <c r="J31" s="44">
        <f>_xlfn.IFERROR(CONCATENATE(VLOOKUP(リレーチーム!E36,'学校名簿'!$B$2:$C$101,2,FALSE)),"")</f>
      </c>
      <c r="K31" s="44">
        <f>_xlfn.IFERROR(CONCATENATE(VLOOKUP(リレーチーム!F36,'学校名簿'!$B$2:$C$101,2,FALSE)),"")</f>
      </c>
      <c r="L31" s="44">
        <f>_xlfn.IFERROR(CONCATENATE(VLOOKUP(リレーチーム!G36,'学校名簿'!$B$2:$C$101,2,FALSE)),"")</f>
      </c>
      <c r="M31" s="44">
        <f>_xlfn.IFERROR(CONCATENATE(VLOOKUP(リレーチーム!H36,'学校名簿'!$B$2:$C$101,2,FALSE)),"")</f>
      </c>
      <c r="N31" s="44">
        <f>_xlfn.IFERROR(CONCATENATE(VLOOKUP(リレーチーム!I36,'学校名簿'!$B$2:$C$101,2,FALSE)),"")</f>
      </c>
      <c r="O31" s="44">
        <f>_xlfn.IFERROR(CONCATENATE(VLOOKUP(リレーチーム!J36,'学校名簿'!$B$2:$C$101,2,FALSE)),"")</f>
      </c>
    </row>
    <row r="32" spans="2:15" ht="13.5">
      <c r="B32" s="44">
        <f>_xlfn.IFERROR(CONCATENATE('団体CSV'!$F$2),"")</f>
      </c>
      <c r="D32" s="44" t="str">
        <f>CONCATENATE('団体CSV'!$E$2)</f>
        <v>29</v>
      </c>
      <c r="G32" s="44" t="str">
        <f>CONCATENATE(Sheet2!$B$1,リレーチーム!D37)</f>
        <v>000</v>
      </c>
      <c r="J32" s="44">
        <f>_xlfn.IFERROR(CONCATENATE(VLOOKUP(リレーチーム!E37,'学校名簿'!$B$2:$C$101,2,FALSE)),"")</f>
      </c>
      <c r="K32" s="44">
        <f>_xlfn.IFERROR(CONCATENATE(VLOOKUP(リレーチーム!F37,'学校名簿'!$B$2:$C$101,2,FALSE)),"")</f>
      </c>
      <c r="L32" s="44">
        <f>_xlfn.IFERROR(CONCATENATE(VLOOKUP(リレーチーム!G37,'学校名簿'!$B$2:$C$101,2,FALSE)),"")</f>
      </c>
      <c r="M32" s="44">
        <f>_xlfn.IFERROR(CONCATENATE(VLOOKUP(リレーチーム!H37,'学校名簿'!$B$2:$C$101,2,FALSE)),"")</f>
      </c>
      <c r="N32" s="44">
        <f>_xlfn.IFERROR(CONCATENATE(VLOOKUP(リレーチーム!I37,'学校名簿'!$B$2:$C$101,2,FALSE)),"")</f>
      </c>
      <c r="O32" s="44">
        <f>_xlfn.IFERROR(CONCATENATE(VLOOKUP(リレーチーム!J37,'学校名簿'!$B$2:$C$101,2,FALSE)),"")</f>
      </c>
    </row>
    <row r="33" spans="2:15" ht="13.5">
      <c r="B33" s="44">
        <f>_xlfn.IFERROR(CONCATENATE('団体CSV'!$F$2),"")</f>
      </c>
      <c r="D33" s="44" t="str">
        <f>CONCATENATE('団体CSV'!$E$2)</f>
        <v>29</v>
      </c>
      <c r="G33" s="44" t="str">
        <f>CONCATENATE(Sheet2!$B$1,リレーチーム!D38)</f>
        <v>000</v>
      </c>
      <c r="J33" s="44">
        <f>_xlfn.IFERROR(CONCATENATE(VLOOKUP(リレーチーム!E38,'学校名簿'!$B$2:$C$101,2,FALSE)),"")</f>
      </c>
      <c r="K33" s="44">
        <f>_xlfn.IFERROR(CONCATENATE(VLOOKUP(リレーチーム!F38,'学校名簿'!$B$2:$C$101,2,FALSE)),"")</f>
      </c>
      <c r="L33" s="44">
        <f>_xlfn.IFERROR(CONCATENATE(VLOOKUP(リレーチーム!G38,'学校名簿'!$B$2:$C$101,2,FALSE)),"")</f>
      </c>
      <c r="M33" s="44">
        <f>_xlfn.IFERROR(CONCATENATE(VLOOKUP(リレーチーム!H38,'学校名簿'!$B$2:$C$101,2,FALSE)),"")</f>
      </c>
      <c r="N33" s="44">
        <f>_xlfn.IFERROR(CONCATENATE(VLOOKUP(リレーチーム!I38,'学校名簿'!$B$2:$C$101,2,FALSE)),"")</f>
      </c>
      <c r="O33" s="44">
        <f>_xlfn.IFERROR(CONCATENATE(VLOOKUP(リレーチーム!J38,'学校名簿'!$B$2:$C$101,2,FALSE)),"")</f>
      </c>
    </row>
    <row r="34" spans="2:15" ht="13.5">
      <c r="B34" s="44">
        <f>_xlfn.IFERROR(CONCATENATE('団体CSV'!$F$2),"")</f>
      </c>
      <c r="D34" s="44" t="str">
        <f>CONCATENATE('団体CSV'!$E$2)</f>
        <v>29</v>
      </c>
      <c r="G34" s="44" t="str">
        <f>CONCATENATE(Sheet2!$B$1,リレーチーム!D39)</f>
        <v>000</v>
      </c>
      <c r="J34" s="44">
        <f>_xlfn.IFERROR(CONCATENATE(VLOOKUP(リレーチーム!E39,'学校名簿'!$B$2:$C$101,2,FALSE)),"")</f>
      </c>
      <c r="K34" s="44">
        <f>_xlfn.IFERROR(CONCATENATE(VLOOKUP(リレーチーム!F39,'学校名簿'!$B$2:$C$101,2,FALSE)),"")</f>
      </c>
      <c r="L34" s="44">
        <f>_xlfn.IFERROR(CONCATENATE(VLOOKUP(リレーチーム!G39,'学校名簿'!$B$2:$C$101,2,FALSE)),"")</f>
      </c>
      <c r="M34" s="44">
        <f>_xlfn.IFERROR(CONCATENATE(VLOOKUP(リレーチーム!H39,'学校名簿'!$B$2:$C$101,2,FALSE)),"")</f>
      </c>
      <c r="N34" s="44">
        <f>_xlfn.IFERROR(CONCATENATE(VLOOKUP(リレーチーム!I39,'学校名簿'!$B$2:$C$101,2,FALSE)),"")</f>
      </c>
      <c r="O34" s="44">
        <f>_xlfn.IFERROR(CONCATENATE(VLOOKUP(リレーチーム!J39,'学校名簿'!$B$2:$C$101,2,FALSE)),"")</f>
      </c>
    </row>
    <row r="35" spans="2:15" ht="13.5">
      <c r="B35" s="44">
        <f>_xlfn.IFERROR(CONCATENATE('団体CSV'!$F$2),"")</f>
      </c>
      <c r="D35" s="44" t="str">
        <f>CONCATENATE('団体CSV'!$E$2)</f>
        <v>29</v>
      </c>
      <c r="G35" s="44" t="str">
        <f>CONCATENATE(Sheet2!$B$1,リレーチーム!D40)</f>
        <v>000</v>
      </c>
      <c r="J35" s="44">
        <f>_xlfn.IFERROR(CONCATENATE(VLOOKUP(リレーチーム!E40,'学校名簿'!$B$2:$C$101,2,FALSE)),"")</f>
      </c>
      <c r="K35" s="44">
        <f>_xlfn.IFERROR(CONCATENATE(VLOOKUP(リレーチーム!F40,'学校名簿'!$B$2:$C$101,2,FALSE)),"")</f>
      </c>
      <c r="L35" s="44">
        <f>_xlfn.IFERROR(CONCATENATE(VLOOKUP(リレーチーム!G40,'学校名簿'!$B$2:$C$101,2,FALSE)),"")</f>
      </c>
      <c r="M35" s="44">
        <f>_xlfn.IFERROR(CONCATENATE(VLOOKUP(リレーチーム!H40,'学校名簿'!$B$2:$C$101,2,FALSE)),"")</f>
      </c>
      <c r="N35" s="44">
        <f>_xlfn.IFERROR(CONCATENATE(VLOOKUP(リレーチーム!I40,'学校名簿'!$B$2:$C$101,2,FALSE)),"")</f>
      </c>
      <c r="O35" s="44">
        <f>_xlfn.IFERROR(CONCATENATE(VLOOKUP(リレーチーム!J40,'学校名簿'!$B$2:$C$101,2,FALSE)),"")</f>
      </c>
    </row>
    <row r="36" spans="2:15" ht="13.5">
      <c r="B36" s="44">
        <f>_xlfn.IFERROR(CONCATENATE('団体CSV'!$F$2),"")</f>
      </c>
      <c r="D36" s="44" t="str">
        <f>CONCATENATE('団体CSV'!$E$2)</f>
        <v>29</v>
      </c>
      <c r="G36" s="44" t="str">
        <f>CONCATENATE(Sheet2!$B$1,リレーチーム!D41)</f>
        <v>000</v>
      </c>
      <c r="J36" s="44">
        <f>_xlfn.IFERROR(CONCATENATE(VLOOKUP(リレーチーム!E41,'学校名簿'!$B$2:$C$101,2,FALSE)),"")</f>
      </c>
      <c r="K36" s="44">
        <f>_xlfn.IFERROR(CONCATENATE(VLOOKUP(リレーチーム!F41,'学校名簿'!$B$2:$C$101,2,FALSE)),"")</f>
      </c>
      <c r="L36" s="44">
        <f>_xlfn.IFERROR(CONCATENATE(VLOOKUP(リレーチーム!G41,'学校名簿'!$B$2:$C$101,2,FALSE)),"")</f>
      </c>
      <c r="M36" s="44">
        <f>_xlfn.IFERROR(CONCATENATE(VLOOKUP(リレーチーム!H41,'学校名簿'!$B$2:$C$101,2,FALSE)),"")</f>
      </c>
      <c r="N36" s="44">
        <f>_xlfn.IFERROR(CONCATENATE(VLOOKUP(リレーチーム!I41,'学校名簿'!$B$2:$C$101,2,FALSE)),"")</f>
      </c>
      <c r="O36" s="44">
        <f>_xlfn.IFERROR(CONCATENATE(VLOOKUP(リレーチーム!J41,'学校名簿'!$B$2:$C$101,2,FALSE)),"")</f>
      </c>
    </row>
    <row r="37" spans="2:15" ht="13.5">
      <c r="B37" s="44">
        <f>_xlfn.IFERROR(CONCATENATE('団体CSV'!$F$2),"")</f>
      </c>
      <c r="D37" s="44" t="str">
        <f>CONCATENATE('団体CSV'!$E$2)</f>
        <v>29</v>
      </c>
      <c r="G37" s="44" t="str">
        <f>CONCATENATE(Sheet2!$B$1,リレーチーム!D42)</f>
        <v>000</v>
      </c>
      <c r="J37" s="44">
        <f>_xlfn.IFERROR(CONCATENATE(VLOOKUP(リレーチーム!E42,'学校名簿'!$B$2:$C$101,2,FALSE)),"")</f>
      </c>
      <c r="K37" s="44">
        <f>_xlfn.IFERROR(CONCATENATE(VLOOKUP(リレーチーム!F42,'学校名簿'!$B$2:$C$101,2,FALSE)),"")</f>
      </c>
      <c r="L37" s="44">
        <f>_xlfn.IFERROR(CONCATENATE(VLOOKUP(リレーチーム!G42,'学校名簿'!$B$2:$C$101,2,FALSE)),"")</f>
      </c>
      <c r="M37" s="44">
        <f>_xlfn.IFERROR(CONCATENATE(VLOOKUP(リレーチーム!H42,'学校名簿'!$B$2:$C$101,2,FALSE)),"")</f>
      </c>
      <c r="N37" s="44">
        <f>_xlfn.IFERROR(CONCATENATE(VLOOKUP(リレーチーム!I42,'学校名簿'!$B$2:$C$101,2,FALSE)),"")</f>
      </c>
      <c r="O37" s="44">
        <f>_xlfn.IFERROR(CONCATENATE(VLOOKUP(リレーチーム!J42,'学校名簿'!$B$2:$C$101,2,FALSE)),"")</f>
      </c>
    </row>
    <row r="38" spans="2:15" ht="13.5">
      <c r="B38" s="44">
        <f>_xlfn.IFERROR(CONCATENATE('団体CSV'!$F$2),"")</f>
      </c>
      <c r="D38" s="44" t="str">
        <f>CONCATENATE('団体CSV'!$E$2)</f>
        <v>29</v>
      </c>
      <c r="G38" s="44" t="str">
        <f>CONCATENATE(Sheet2!$B$1,リレーチーム!D43)</f>
        <v>000</v>
      </c>
      <c r="J38" s="44">
        <f>_xlfn.IFERROR(CONCATENATE(VLOOKUP(リレーチーム!E43,'学校名簿'!$B$2:$C$101,2,FALSE)),"")</f>
      </c>
      <c r="K38" s="44">
        <f>_xlfn.IFERROR(CONCATENATE(VLOOKUP(リレーチーム!F43,'学校名簿'!$B$2:$C$101,2,FALSE)),"")</f>
      </c>
      <c r="L38" s="44">
        <f>_xlfn.IFERROR(CONCATENATE(VLOOKUP(リレーチーム!G43,'学校名簿'!$B$2:$C$101,2,FALSE)),"")</f>
      </c>
      <c r="M38" s="44">
        <f>_xlfn.IFERROR(CONCATENATE(VLOOKUP(リレーチーム!H43,'学校名簿'!$B$2:$C$101,2,FALSE)),"")</f>
      </c>
      <c r="N38" s="44">
        <f>_xlfn.IFERROR(CONCATENATE(VLOOKUP(リレーチーム!I43,'学校名簿'!$B$2:$C$101,2,FALSE)),"")</f>
      </c>
      <c r="O38" s="44">
        <f>_xlfn.IFERROR(CONCATENATE(VLOOKUP(リレーチーム!J43,'学校名簿'!$B$2:$C$101,2,FALSE)),"")</f>
      </c>
    </row>
    <row r="39" spans="2:15" ht="13.5">
      <c r="B39" s="44">
        <f>_xlfn.IFERROR(CONCATENATE('団体CSV'!$F$2),"")</f>
      </c>
      <c r="D39" s="44" t="str">
        <f>CONCATENATE('団体CSV'!$E$2)</f>
        <v>29</v>
      </c>
      <c r="G39" s="44" t="str">
        <f>CONCATENATE(Sheet2!$B$1,リレーチーム!D44)</f>
        <v>000</v>
      </c>
      <c r="J39" s="44">
        <f>_xlfn.IFERROR(CONCATENATE(VLOOKUP(リレーチーム!E44,'学校名簿'!$B$2:$C$101,2,FALSE)),"")</f>
      </c>
      <c r="K39" s="44">
        <f>_xlfn.IFERROR(CONCATENATE(VLOOKUP(リレーチーム!F44,'学校名簿'!$B$2:$C$101,2,FALSE)),"")</f>
      </c>
      <c r="L39" s="44">
        <f>_xlfn.IFERROR(CONCATENATE(VLOOKUP(リレーチーム!G44,'学校名簿'!$B$2:$C$101,2,FALSE)),"")</f>
      </c>
      <c r="M39" s="44">
        <f>_xlfn.IFERROR(CONCATENATE(VLOOKUP(リレーチーム!H44,'学校名簿'!$B$2:$C$101,2,FALSE)),"")</f>
      </c>
      <c r="N39" s="44">
        <f>_xlfn.IFERROR(CONCATENATE(VLOOKUP(リレーチーム!I44,'学校名簿'!$B$2:$C$101,2,FALSE)),"")</f>
      </c>
      <c r="O39" s="44">
        <f>_xlfn.IFERROR(CONCATENATE(VLOOKUP(リレーチーム!J44,'学校名簿'!$B$2:$C$101,2,FALSE)),"")</f>
      </c>
    </row>
    <row r="40" spans="2:15" ht="13.5">
      <c r="B40" s="44">
        <f>_xlfn.IFERROR(CONCATENATE('団体CSV'!$F$2),"")</f>
      </c>
      <c r="D40" s="44" t="str">
        <f>CONCATENATE('団体CSV'!$E$2)</f>
        <v>29</v>
      </c>
      <c r="G40" s="44" t="str">
        <f>CONCATENATE(Sheet2!$B$1,リレーチーム!D45)</f>
        <v>000</v>
      </c>
      <c r="J40" s="44">
        <f>_xlfn.IFERROR(CONCATENATE(VLOOKUP(リレーチーム!E45,'学校名簿'!$B$2:$C$101,2,FALSE)),"")</f>
      </c>
      <c r="K40" s="44">
        <f>_xlfn.IFERROR(CONCATENATE(VLOOKUP(リレーチーム!F45,'学校名簿'!$B$2:$C$101,2,FALSE)),"")</f>
      </c>
      <c r="L40" s="44">
        <f>_xlfn.IFERROR(CONCATENATE(VLOOKUP(リレーチーム!G45,'学校名簿'!$B$2:$C$101,2,FALSE)),"")</f>
      </c>
      <c r="M40" s="44">
        <f>_xlfn.IFERROR(CONCATENATE(VLOOKUP(リレーチーム!H45,'学校名簿'!$B$2:$C$101,2,FALSE)),"")</f>
      </c>
      <c r="N40" s="44">
        <f>_xlfn.IFERROR(CONCATENATE(VLOOKUP(リレーチーム!I45,'学校名簿'!$B$2:$C$101,2,FALSE)),"")</f>
      </c>
      <c r="O40" s="44">
        <f>_xlfn.IFERROR(CONCATENATE(VLOOKUP(リレーチーム!J45,'学校名簿'!$B$2:$C$101,2,FALSE)),"")</f>
      </c>
    </row>
    <row r="41" spans="2:15" ht="13.5">
      <c r="B41" s="44">
        <f>_xlfn.IFERROR(CONCATENATE('団体CSV'!$F$2),"")</f>
      </c>
      <c r="D41" s="44" t="str">
        <f>CONCATENATE('団体CSV'!$E$2)</f>
        <v>29</v>
      </c>
      <c r="G41" s="44" t="str">
        <f>CONCATENATE(Sheet2!$B$1,リレーチーム!D46)</f>
        <v>000</v>
      </c>
      <c r="J41" s="44">
        <f>_xlfn.IFERROR(CONCATENATE(VLOOKUP(リレーチーム!E46,'学校名簿'!$B$2:$C$101,2,FALSE)),"")</f>
      </c>
      <c r="K41" s="44">
        <f>_xlfn.IFERROR(CONCATENATE(VLOOKUP(リレーチーム!F46,'学校名簿'!$B$2:$C$101,2,FALSE)),"")</f>
      </c>
      <c r="L41" s="44">
        <f>_xlfn.IFERROR(CONCATENATE(VLOOKUP(リレーチーム!G46,'学校名簿'!$B$2:$C$101,2,FALSE)),"")</f>
      </c>
      <c r="M41" s="44">
        <f>_xlfn.IFERROR(CONCATENATE(VLOOKUP(リレーチーム!H46,'学校名簿'!$B$2:$C$101,2,FALSE)),"")</f>
      </c>
      <c r="N41" s="44">
        <f>_xlfn.IFERROR(CONCATENATE(VLOOKUP(リレーチーム!I46,'学校名簿'!$B$2:$C$101,2,FALSE)),"")</f>
      </c>
      <c r="O41" s="44">
        <f>_xlfn.IFERROR(CONCATENATE(VLOOKUP(リレーチーム!J46,'学校名簿'!$B$2:$C$101,2,FALSE)),"")</f>
      </c>
    </row>
    <row r="42" spans="2:15" ht="13.5">
      <c r="B42" s="44">
        <f>_xlfn.IFERROR(CONCATENATE('団体CSV'!$F$2),"")</f>
      </c>
      <c r="D42" s="44" t="str">
        <f>CONCATENATE('団体CSV'!$E$2)</f>
        <v>29</v>
      </c>
      <c r="G42" s="44" t="str">
        <f>CONCATENATE(Sheet2!$B$1,リレーチーム!D47)</f>
        <v>000</v>
      </c>
      <c r="J42" s="44">
        <f>_xlfn.IFERROR(CONCATENATE(VLOOKUP(リレーチーム!E47,'学校名簿'!$B$2:$C$101,2,FALSE)),"")</f>
      </c>
      <c r="K42" s="44">
        <f>_xlfn.IFERROR(CONCATENATE(VLOOKUP(リレーチーム!F47,'学校名簿'!$B$2:$C$101,2,FALSE)),"")</f>
      </c>
      <c r="L42" s="44">
        <f>_xlfn.IFERROR(CONCATENATE(VLOOKUP(リレーチーム!G47,'学校名簿'!$B$2:$C$101,2,FALSE)),"")</f>
      </c>
      <c r="M42" s="44">
        <f>_xlfn.IFERROR(CONCATENATE(VLOOKUP(リレーチーム!H47,'学校名簿'!$B$2:$C$101,2,FALSE)),"")</f>
      </c>
      <c r="N42" s="44">
        <f>_xlfn.IFERROR(CONCATENATE(VLOOKUP(リレーチーム!I47,'学校名簿'!$B$2:$C$101,2,FALSE)),"")</f>
      </c>
      <c r="O42" s="44">
        <f>_xlfn.IFERROR(CONCATENATE(VLOOKUP(リレーチーム!J47,'学校名簿'!$B$2:$C$101,2,FALSE)),"")</f>
      </c>
    </row>
    <row r="43" spans="2:15" ht="13.5">
      <c r="B43" s="44">
        <f>_xlfn.IFERROR(CONCATENATE('団体CSV'!$F$2),"")</f>
      </c>
      <c r="D43" s="44" t="str">
        <f>CONCATENATE('団体CSV'!$E$2)</f>
        <v>29</v>
      </c>
      <c r="G43" s="44" t="str">
        <f>CONCATENATE(Sheet2!$B$1,リレーチーム!D48)</f>
        <v>000</v>
      </c>
      <c r="J43" s="44">
        <f>_xlfn.IFERROR(CONCATENATE(VLOOKUP(リレーチーム!E48,'学校名簿'!$B$2:$C$101,2,FALSE)),"")</f>
      </c>
      <c r="K43" s="44">
        <f>_xlfn.IFERROR(CONCATENATE(VLOOKUP(リレーチーム!F48,'学校名簿'!$B$2:$C$101,2,FALSE)),"")</f>
      </c>
      <c r="L43" s="44">
        <f>_xlfn.IFERROR(CONCATENATE(VLOOKUP(リレーチーム!G48,'学校名簿'!$B$2:$C$101,2,FALSE)),"")</f>
      </c>
      <c r="M43" s="44">
        <f>_xlfn.IFERROR(CONCATENATE(VLOOKUP(リレーチーム!H48,'学校名簿'!$B$2:$C$101,2,FALSE)),"")</f>
      </c>
      <c r="N43" s="44">
        <f>_xlfn.IFERROR(CONCATENATE(VLOOKUP(リレーチーム!I48,'学校名簿'!$B$2:$C$101,2,FALSE)),"")</f>
      </c>
      <c r="O43" s="44">
        <f>_xlfn.IFERROR(CONCATENATE(VLOOKUP(リレーチーム!J48,'学校名簿'!$B$2:$C$101,2,FALSE)),"")</f>
      </c>
    </row>
    <row r="44" spans="2:15" ht="13.5">
      <c r="B44" s="44">
        <f>_xlfn.IFERROR(CONCATENATE('団体CSV'!$F$2),"")</f>
      </c>
      <c r="D44" s="44" t="str">
        <f>CONCATENATE('団体CSV'!$E$2)</f>
        <v>29</v>
      </c>
      <c r="G44" s="44" t="str">
        <f>CONCATENATE(Sheet2!$B$1,リレーチーム!D49)</f>
        <v>000</v>
      </c>
      <c r="J44" s="44">
        <f>_xlfn.IFERROR(CONCATENATE(VLOOKUP(リレーチーム!E49,'学校名簿'!$B$2:$C$101,2,FALSE)),"")</f>
      </c>
      <c r="K44" s="44">
        <f>_xlfn.IFERROR(CONCATENATE(VLOOKUP(リレーチーム!F49,'学校名簿'!$B$2:$C$101,2,FALSE)),"")</f>
      </c>
      <c r="L44" s="44">
        <f>_xlfn.IFERROR(CONCATENATE(VLOOKUP(リレーチーム!G49,'学校名簿'!$B$2:$C$101,2,FALSE)),"")</f>
      </c>
      <c r="M44" s="44">
        <f>_xlfn.IFERROR(CONCATENATE(VLOOKUP(リレーチーム!H49,'学校名簿'!$B$2:$C$101,2,FALSE)),"")</f>
      </c>
      <c r="N44" s="44">
        <f>_xlfn.IFERROR(CONCATENATE(VLOOKUP(リレーチーム!I49,'学校名簿'!$B$2:$C$101,2,FALSE)),"")</f>
      </c>
      <c r="O44" s="44">
        <f>_xlfn.IFERROR(CONCATENATE(VLOOKUP(リレーチーム!J49,'学校名簿'!$B$2:$C$101,2,FALSE)),"")</f>
      </c>
    </row>
    <row r="45" spans="2:15" ht="13.5">
      <c r="B45" s="44">
        <f>_xlfn.IFERROR(CONCATENATE('団体CSV'!$F$2),"")</f>
      </c>
      <c r="D45" s="44" t="str">
        <f>CONCATENATE('団体CSV'!$E$2)</f>
        <v>29</v>
      </c>
      <c r="G45" s="44" t="str">
        <f>CONCATENATE(Sheet2!$B$1,リレーチーム!D50)</f>
        <v>000</v>
      </c>
      <c r="J45" s="44">
        <f>_xlfn.IFERROR(CONCATENATE(VLOOKUP(リレーチーム!E50,'学校名簿'!$B$2:$C$101,2,FALSE)),"")</f>
      </c>
      <c r="K45" s="44">
        <f>_xlfn.IFERROR(CONCATENATE(VLOOKUP(リレーチーム!F50,'学校名簿'!$B$2:$C$101,2,FALSE)),"")</f>
      </c>
      <c r="L45" s="44">
        <f>_xlfn.IFERROR(CONCATENATE(VLOOKUP(リレーチーム!G50,'学校名簿'!$B$2:$C$101,2,FALSE)),"")</f>
      </c>
      <c r="M45" s="44">
        <f>_xlfn.IFERROR(CONCATENATE(VLOOKUP(リレーチーム!H50,'学校名簿'!$B$2:$C$101,2,FALSE)),"")</f>
      </c>
      <c r="N45" s="44">
        <f>_xlfn.IFERROR(CONCATENATE(VLOOKUP(リレーチーム!I50,'学校名簿'!$B$2:$C$101,2,FALSE)),"")</f>
      </c>
      <c r="O45" s="44">
        <f>_xlfn.IFERROR(CONCATENATE(VLOOKUP(リレーチーム!J50,'学校名簿'!$B$2:$C$101,2,FALSE)),"")</f>
      </c>
    </row>
    <row r="46" spans="2:15" ht="13.5">
      <c r="B46" s="44">
        <f>_xlfn.IFERROR(CONCATENATE('団体CSV'!$F$2),"")</f>
      </c>
      <c r="D46" s="44" t="str">
        <f>CONCATENATE('団体CSV'!$E$2)</f>
        <v>29</v>
      </c>
      <c r="G46" s="44" t="str">
        <f>CONCATENATE(Sheet2!$B$1,リレーチーム!D51)</f>
        <v>000</v>
      </c>
      <c r="J46" s="44">
        <f>_xlfn.IFERROR(CONCATENATE(VLOOKUP(リレーチーム!E51,'学校名簿'!$B$2:$C$101,2,FALSE)),"")</f>
      </c>
      <c r="K46" s="44">
        <f>_xlfn.IFERROR(CONCATENATE(VLOOKUP(リレーチーム!F51,'学校名簿'!$B$2:$C$101,2,FALSE)),"")</f>
      </c>
      <c r="L46" s="44">
        <f>_xlfn.IFERROR(CONCATENATE(VLOOKUP(リレーチーム!G51,'学校名簿'!$B$2:$C$101,2,FALSE)),"")</f>
      </c>
      <c r="M46" s="44">
        <f>_xlfn.IFERROR(CONCATENATE(VLOOKUP(リレーチーム!H51,'学校名簿'!$B$2:$C$101,2,FALSE)),"")</f>
      </c>
      <c r="N46" s="44">
        <f>_xlfn.IFERROR(CONCATENATE(VLOOKUP(リレーチーム!I51,'学校名簿'!$B$2:$C$101,2,FALSE)),"")</f>
      </c>
      <c r="O46" s="44">
        <f>_xlfn.IFERROR(CONCATENATE(VLOOKUP(リレーチーム!J51,'学校名簿'!$B$2:$C$101,2,FALSE)),"")</f>
      </c>
    </row>
    <row r="47" spans="2:15" ht="13.5">
      <c r="B47" s="44">
        <f>_xlfn.IFERROR(CONCATENATE('団体CSV'!$F$2),"")</f>
      </c>
      <c r="D47" s="44" t="str">
        <f>CONCATENATE('団体CSV'!$E$2)</f>
        <v>29</v>
      </c>
      <c r="G47" s="44" t="str">
        <f>CONCATENATE(Sheet2!$B$1,リレーチーム!D52)</f>
        <v>000</v>
      </c>
      <c r="J47" s="44">
        <f>_xlfn.IFERROR(CONCATENATE(VLOOKUP(リレーチーム!E52,'学校名簿'!$B$2:$C$101,2,FALSE)),"")</f>
      </c>
      <c r="K47" s="44">
        <f>_xlfn.IFERROR(CONCATENATE(VLOOKUP(リレーチーム!F52,'学校名簿'!$B$2:$C$101,2,FALSE)),"")</f>
      </c>
      <c r="L47" s="44">
        <f>_xlfn.IFERROR(CONCATENATE(VLOOKUP(リレーチーム!G52,'学校名簿'!$B$2:$C$101,2,FALSE)),"")</f>
      </c>
      <c r="M47" s="44">
        <f>_xlfn.IFERROR(CONCATENATE(VLOOKUP(リレーチーム!H52,'学校名簿'!$B$2:$C$101,2,FALSE)),"")</f>
      </c>
      <c r="N47" s="44">
        <f>_xlfn.IFERROR(CONCATENATE(VLOOKUP(リレーチーム!I52,'学校名簿'!$B$2:$C$101,2,FALSE)),"")</f>
      </c>
      <c r="O47" s="44">
        <f>_xlfn.IFERROR(CONCATENATE(VLOOKUP(リレーチーム!J52,'学校名簿'!$B$2:$C$101,2,FALSE)),"")</f>
      </c>
    </row>
    <row r="48" spans="2:15" ht="13.5">
      <c r="B48" s="44">
        <f>_xlfn.IFERROR(CONCATENATE('団体CSV'!$F$2),"")</f>
      </c>
      <c r="D48" s="44" t="str">
        <f>CONCATENATE('団体CSV'!$E$2)</f>
        <v>29</v>
      </c>
      <c r="G48" s="44" t="str">
        <f>CONCATENATE(Sheet2!$B$1,リレーチーム!D53)</f>
        <v>000</v>
      </c>
      <c r="J48" s="44">
        <f>_xlfn.IFERROR(CONCATENATE(VLOOKUP(リレーチーム!E53,'学校名簿'!$B$2:$C$101,2,FALSE)),"")</f>
      </c>
      <c r="K48" s="44">
        <f>_xlfn.IFERROR(CONCATENATE(VLOOKUP(リレーチーム!F53,'学校名簿'!$B$2:$C$101,2,FALSE)),"")</f>
      </c>
      <c r="L48" s="44">
        <f>_xlfn.IFERROR(CONCATENATE(VLOOKUP(リレーチーム!G53,'学校名簿'!$B$2:$C$101,2,FALSE)),"")</f>
      </c>
      <c r="M48" s="44">
        <f>_xlfn.IFERROR(CONCATENATE(VLOOKUP(リレーチーム!H53,'学校名簿'!$B$2:$C$101,2,FALSE)),"")</f>
      </c>
      <c r="N48" s="44">
        <f>_xlfn.IFERROR(CONCATENATE(VLOOKUP(リレーチーム!I53,'学校名簿'!$B$2:$C$101,2,FALSE)),"")</f>
      </c>
      <c r="O48" s="44">
        <f>_xlfn.IFERROR(CONCATENATE(VLOOKUP(リレーチーム!J53,'学校名簿'!$B$2:$C$101,2,FALSE)),"")</f>
      </c>
    </row>
    <row r="49" spans="2:15" ht="13.5">
      <c r="B49" s="44">
        <f>_xlfn.IFERROR(CONCATENATE('団体CSV'!$F$2),"")</f>
      </c>
      <c r="D49" s="44" t="str">
        <f>CONCATENATE('団体CSV'!$E$2)</f>
        <v>29</v>
      </c>
      <c r="G49" s="44" t="str">
        <f>CONCATENATE(Sheet2!$B$1,リレーチーム!D54)</f>
        <v>000</v>
      </c>
      <c r="J49" s="44">
        <f>_xlfn.IFERROR(CONCATENATE(VLOOKUP(リレーチーム!E54,'学校名簿'!$B$2:$C$101,2,FALSE)),"")</f>
      </c>
      <c r="K49" s="44">
        <f>_xlfn.IFERROR(CONCATENATE(VLOOKUP(リレーチーム!F54,'学校名簿'!$B$2:$C$101,2,FALSE)),"")</f>
      </c>
      <c r="L49" s="44">
        <f>_xlfn.IFERROR(CONCATENATE(VLOOKUP(リレーチーム!G54,'学校名簿'!$B$2:$C$101,2,FALSE)),"")</f>
      </c>
      <c r="M49" s="44">
        <f>_xlfn.IFERROR(CONCATENATE(VLOOKUP(リレーチーム!H54,'学校名簿'!$B$2:$C$101,2,FALSE)),"")</f>
      </c>
      <c r="N49" s="44">
        <f>_xlfn.IFERROR(CONCATENATE(VLOOKUP(リレーチーム!I54,'学校名簿'!$B$2:$C$101,2,FALSE)),"")</f>
      </c>
      <c r="O49" s="44">
        <f>_xlfn.IFERROR(CONCATENATE(VLOOKUP(リレーチーム!J54,'学校名簿'!$B$2:$C$101,2,FALSE)),"")</f>
      </c>
    </row>
    <row r="50" spans="2:15" ht="13.5">
      <c r="B50" s="44">
        <f>_xlfn.IFERROR(CONCATENATE('団体CSV'!$F$2),"")</f>
      </c>
      <c r="D50" s="44" t="str">
        <f>CONCATENATE('団体CSV'!$E$2)</f>
        <v>29</v>
      </c>
      <c r="G50" s="44" t="str">
        <f>CONCATENATE(Sheet2!$B$1,リレーチーム!D55)</f>
        <v>000</v>
      </c>
      <c r="J50" s="44">
        <f>_xlfn.IFERROR(CONCATENATE(VLOOKUP(リレーチーム!E55,'学校名簿'!$B$2:$C$101,2,FALSE)),"")</f>
      </c>
      <c r="K50" s="44">
        <f>_xlfn.IFERROR(CONCATENATE(VLOOKUP(リレーチーム!F55,'学校名簿'!$B$2:$C$101,2,FALSE)),"")</f>
      </c>
      <c r="L50" s="44">
        <f>_xlfn.IFERROR(CONCATENATE(VLOOKUP(リレーチーム!G55,'学校名簿'!$B$2:$C$101,2,FALSE)),"")</f>
      </c>
      <c r="M50" s="44">
        <f>_xlfn.IFERROR(CONCATENATE(VLOOKUP(リレーチーム!H55,'学校名簿'!$B$2:$C$101,2,FALSE)),"")</f>
      </c>
      <c r="N50" s="44">
        <f>_xlfn.IFERROR(CONCATENATE(VLOOKUP(リレーチーム!I55,'学校名簿'!$B$2:$C$101,2,FALSE)),"")</f>
      </c>
      <c r="O50" s="44">
        <f>_xlfn.IFERROR(CONCATENATE(VLOOKUP(リレーチーム!J55,'学校名簿'!$B$2:$C$101,2,FALSE)),"")</f>
      </c>
    </row>
    <row r="51" spans="2:15" ht="13.5">
      <c r="B51" s="44">
        <f>_xlfn.IFERROR(CONCATENATE('団体CSV'!$F$2),"")</f>
      </c>
      <c r="D51" s="44" t="str">
        <f>CONCATENATE('団体CSV'!$E$2)</f>
        <v>29</v>
      </c>
      <c r="G51" s="44" t="str">
        <f>CONCATENATE(Sheet2!$B$1,リレーチーム!D56)</f>
        <v>000</v>
      </c>
      <c r="J51" s="44">
        <f>_xlfn.IFERROR(CONCATENATE(VLOOKUP(リレーチーム!E56,'学校名簿'!$B$2:$C$101,2,FALSE)),"")</f>
      </c>
      <c r="K51" s="44">
        <f>_xlfn.IFERROR(CONCATENATE(VLOOKUP(リレーチーム!F56,'学校名簿'!$B$2:$C$101,2,FALSE)),"")</f>
      </c>
      <c r="L51" s="44">
        <f>_xlfn.IFERROR(CONCATENATE(VLOOKUP(リレーチーム!G56,'学校名簿'!$B$2:$C$101,2,FALSE)),"")</f>
      </c>
      <c r="M51" s="44">
        <f>_xlfn.IFERROR(CONCATENATE(VLOOKUP(リレーチーム!H56,'学校名簿'!$B$2:$C$101,2,FALSE)),"")</f>
      </c>
      <c r="N51" s="44">
        <f>_xlfn.IFERROR(CONCATENATE(VLOOKUP(リレーチーム!I56,'学校名簿'!$B$2:$C$101,2,FALSE)),"")</f>
      </c>
      <c r="O51" s="44">
        <f>_xlfn.IFERROR(CONCATENATE(VLOOKUP(リレーチーム!J56,'学校名簿'!$B$2:$C$101,2,FALSE)),"")</f>
      </c>
    </row>
    <row r="52" spans="2:15" ht="13.5">
      <c r="B52" s="44">
        <f>_xlfn.IFERROR(CONCATENATE('団体CSV'!$F$2),"")</f>
      </c>
      <c r="D52" s="44" t="str">
        <f>CONCATENATE('団体CSV'!$E$2)</f>
        <v>29</v>
      </c>
      <c r="G52" s="44" t="str">
        <f>CONCATENATE(Sheet2!$B$1,リレーチーム!D57)</f>
        <v>000</v>
      </c>
      <c r="J52" s="44">
        <f>_xlfn.IFERROR(CONCATENATE(VLOOKUP(リレーチーム!E57,'学校名簿'!$B$2:$C$101,2,FALSE)),"")</f>
      </c>
      <c r="K52" s="44">
        <f>_xlfn.IFERROR(CONCATENATE(VLOOKUP(リレーチーム!F57,'学校名簿'!$B$2:$C$101,2,FALSE)),"")</f>
      </c>
      <c r="L52" s="44">
        <f>_xlfn.IFERROR(CONCATENATE(VLOOKUP(リレーチーム!G57,'学校名簿'!$B$2:$C$101,2,FALSE)),"")</f>
      </c>
      <c r="M52" s="44">
        <f>_xlfn.IFERROR(CONCATENATE(VLOOKUP(リレーチーム!H57,'学校名簿'!$B$2:$C$101,2,FALSE)),"")</f>
      </c>
      <c r="N52" s="44">
        <f>_xlfn.IFERROR(CONCATENATE(VLOOKUP(リレーチーム!I57,'学校名簿'!$B$2:$C$101,2,FALSE)),"")</f>
      </c>
      <c r="O52" s="44">
        <f>_xlfn.IFERROR(CONCATENATE(VLOOKUP(リレーチーム!J57,'学校名簿'!$B$2:$C$101,2,FALSE)),"")</f>
      </c>
    </row>
    <row r="53" spans="2:15" ht="13.5">
      <c r="B53" s="44">
        <f>_xlfn.IFERROR(CONCATENATE('団体CSV'!$F$2),"")</f>
      </c>
      <c r="D53" s="44" t="str">
        <f>CONCATENATE('団体CSV'!$E$2)</f>
        <v>29</v>
      </c>
      <c r="G53" s="44" t="str">
        <f>CONCATENATE(Sheet2!$B$1,リレーチーム!D58)</f>
        <v>000</v>
      </c>
      <c r="J53" s="44">
        <f>_xlfn.IFERROR(CONCATENATE(VLOOKUP(リレーチーム!E58,'学校名簿'!$B$2:$C$101,2,FALSE)),"")</f>
      </c>
      <c r="K53" s="44">
        <f>_xlfn.IFERROR(CONCATENATE(VLOOKUP(リレーチーム!F58,'学校名簿'!$B$2:$C$101,2,FALSE)),"")</f>
      </c>
      <c r="L53" s="44">
        <f>_xlfn.IFERROR(CONCATENATE(VLOOKUP(リレーチーム!G58,'学校名簿'!$B$2:$C$101,2,FALSE)),"")</f>
      </c>
      <c r="M53" s="44">
        <f>_xlfn.IFERROR(CONCATENATE(VLOOKUP(リレーチーム!H58,'学校名簿'!$B$2:$C$101,2,FALSE)),"")</f>
      </c>
      <c r="N53" s="44">
        <f>_xlfn.IFERROR(CONCATENATE(VLOOKUP(リレーチーム!I58,'学校名簿'!$B$2:$C$101,2,FALSE)),"")</f>
      </c>
      <c r="O53" s="44">
        <f>_xlfn.IFERROR(CONCATENATE(VLOOKUP(リレーチーム!J58,'学校名簿'!$B$2:$C$101,2,FALSE)),"")</f>
      </c>
    </row>
    <row r="54" spans="2:15" ht="13.5">
      <c r="B54" s="44">
        <f>_xlfn.IFERROR(CONCATENATE('団体CSV'!$F$2),"")</f>
      </c>
      <c r="D54" s="44" t="str">
        <f>CONCATENATE('団体CSV'!$E$2)</f>
        <v>29</v>
      </c>
      <c r="G54" s="44" t="str">
        <f>CONCATENATE(Sheet2!$B$1,リレーチーム!D59)</f>
        <v>000</v>
      </c>
      <c r="J54" s="44">
        <f>_xlfn.IFERROR(CONCATENATE(VLOOKUP(リレーチーム!E59,'学校名簿'!$B$2:$C$101,2,FALSE)),"")</f>
      </c>
      <c r="K54" s="44">
        <f>_xlfn.IFERROR(CONCATENATE(VLOOKUP(リレーチーム!F59,'学校名簿'!$B$2:$C$101,2,FALSE)),"")</f>
      </c>
      <c r="L54" s="44">
        <f>_xlfn.IFERROR(CONCATENATE(VLOOKUP(リレーチーム!G59,'学校名簿'!$B$2:$C$101,2,FALSE)),"")</f>
      </c>
      <c r="M54" s="44">
        <f>_xlfn.IFERROR(CONCATENATE(VLOOKUP(リレーチーム!H59,'学校名簿'!$B$2:$C$101,2,FALSE)),"")</f>
      </c>
      <c r="N54" s="44">
        <f>_xlfn.IFERROR(CONCATENATE(VLOOKUP(リレーチーム!I59,'学校名簿'!$B$2:$C$101,2,FALSE)),"")</f>
      </c>
      <c r="O54" s="44">
        <f>_xlfn.IFERROR(CONCATENATE(VLOOKUP(リレーチーム!J59,'学校名簿'!$B$2:$C$101,2,FALSE)),"")</f>
      </c>
    </row>
    <row r="55" spans="2:15" ht="13.5">
      <c r="B55" s="44">
        <f>_xlfn.IFERROR(CONCATENATE('団体CSV'!$F$2),"")</f>
      </c>
      <c r="D55" s="44" t="str">
        <f>CONCATENATE('団体CSV'!$E$2)</f>
        <v>29</v>
      </c>
      <c r="G55" s="44" t="str">
        <f>CONCATENATE(Sheet2!$B$1,リレーチーム!D60)</f>
        <v>000</v>
      </c>
      <c r="J55" s="44">
        <f>_xlfn.IFERROR(CONCATENATE(VLOOKUP(リレーチーム!E60,'学校名簿'!$B$2:$C$101,2,FALSE)),"")</f>
      </c>
      <c r="K55" s="44">
        <f>_xlfn.IFERROR(CONCATENATE(VLOOKUP(リレーチーム!F60,'学校名簿'!$B$2:$C$101,2,FALSE)),"")</f>
      </c>
      <c r="L55" s="44">
        <f>_xlfn.IFERROR(CONCATENATE(VLOOKUP(リレーチーム!G60,'学校名簿'!$B$2:$C$101,2,FALSE)),"")</f>
      </c>
      <c r="M55" s="44">
        <f>_xlfn.IFERROR(CONCATENATE(VLOOKUP(リレーチーム!H60,'学校名簿'!$B$2:$C$101,2,FALSE)),"")</f>
      </c>
      <c r="N55" s="44">
        <f>_xlfn.IFERROR(CONCATENATE(VLOOKUP(リレーチーム!I60,'学校名簿'!$B$2:$C$101,2,FALSE)),"")</f>
      </c>
      <c r="O55" s="44">
        <f>_xlfn.IFERROR(CONCATENATE(VLOOKUP(リレーチーム!J60,'学校名簿'!$B$2:$C$101,2,FALSE)),"")</f>
      </c>
    </row>
    <row r="56" spans="2:15" ht="13.5">
      <c r="B56" s="44">
        <f>_xlfn.IFERROR(CONCATENATE('団体CSV'!$F$2),"")</f>
      </c>
      <c r="D56" s="44" t="str">
        <f>CONCATENATE('団体CSV'!$E$2)</f>
        <v>29</v>
      </c>
      <c r="G56" s="44" t="str">
        <f>CONCATENATE(Sheet2!$B$1,リレーチーム!D61)</f>
        <v>000</v>
      </c>
      <c r="J56" s="44">
        <f>_xlfn.IFERROR(CONCATENATE(VLOOKUP(リレーチーム!E61,'学校名簿'!$B$2:$C$101,2,FALSE)),"")</f>
      </c>
      <c r="K56" s="44">
        <f>_xlfn.IFERROR(CONCATENATE(VLOOKUP(リレーチーム!F61,'学校名簿'!$B$2:$C$101,2,FALSE)),"")</f>
      </c>
      <c r="L56" s="44">
        <f>_xlfn.IFERROR(CONCATENATE(VLOOKUP(リレーチーム!G61,'学校名簿'!$B$2:$C$101,2,FALSE)),"")</f>
      </c>
      <c r="M56" s="44">
        <f>_xlfn.IFERROR(CONCATENATE(VLOOKUP(リレーチーム!H61,'学校名簿'!$B$2:$C$101,2,FALSE)),"")</f>
      </c>
      <c r="N56" s="44">
        <f>_xlfn.IFERROR(CONCATENATE(VLOOKUP(リレーチーム!I61,'学校名簿'!$B$2:$C$101,2,FALSE)),"")</f>
      </c>
      <c r="O56" s="44">
        <f>_xlfn.IFERROR(CONCATENATE(VLOOKUP(リレーチーム!J61,'学校名簿'!$B$2:$C$101,2,FALSE)),"")</f>
      </c>
    </row>
  </sheetData>
  <sheetProtection sheet="1" objects="1" scenarios="1"/>
  <conditionalFormatting sqref="A2:A21">
    <cfRule type="cellIs" priority="1" dxfId="7" operator="equal" stopIfTrue="1">
      <formula>9410</formula>
    </cfRule>
    <cfRule type="cellIs" priority="2" dxfId="8" operator="equal" stopIfTrue="1">
      <formula>8410</formula>
    </cfRule>
    <cfRule type="cellIs" priority="3" dxfId="7" operator="equal" stopIfTrue="1">
      <formula>2410</formula>
    </cfRule>
    <cfRule type="cellIs" priority="4" dxfId="8" operator="equal" stopIfTrue="1">
      <formula>1410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吉村誠</cp:lastModifiedBy>
  <cp:lastPrinted>2018-06-16T13:03:50Z</cp:lastPrinted>
  <dcterms:created xsi:type="dcterms:W3CDTF">2009-05-11T02:23:21Z</dcterms:created>
  <dcterms:modified xsi:type="dcterms:W3CDTF">2023-04-09T12:05:29Z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