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886" activeTab="2"/>
  </bookViews>
  <sheets>
    <sheet name="入力上の注意" sheetId="1" r:id="rId1"/>
    <sheet name="開催個人種目一覧表" sheetId="2" state="hidden" r:id="rId2"/>
    <sheet name="競技者一覧" sheetId="3" r:id="rId3"/>
    <sheet name="リレー" sheetId="4" r:id="rId4"/>
    <sheet name="個人種目出場種目数" sheetId="5" r:id="rId5"/>
    <sheet name="参加費集計シート" sheetId="6" r:id="rId6"/>
    <sheet name="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カタカナからローマ字" sheetId="13" state="hidden" r:id="rId13"/>
    <sheet name="Sheet4" sheetId="14" state="hidden" r:id="rId14"/>
  </sheets>
  <externalReferences>
    <externalReference r:id="rId17"/>
  </externalReferences>
  <definedNames>
    <definedName name="_xlfn.IFERROR" hidden="1">#NAME?</definedName>
    <definedName name="_xlnm.Print_Area" localSheetId="1">'開催個人種目一覧表'!$K$3:$N$38</definedName>
    <definedName name="新人戦">'種目一覧シート'!$P$3:$Q$3</definedName>
    <definedName name="新人戦1">'種目一覧シート'!$P$4:$P$8</definedName>
    <definedName name="新人戦2">'種目一覧シート'!$Q$4:$Q$8</definedName>
    <definedName name="第1回">'種目一覧シート'!$B$3:$C$3</definedName>
    <definedName name="第1回1">'種目一覧シート'!$B$4:$B$33</definedName>
    <definedName name="第1回２">'種目一覧シート'!$C$4:$C$28</definedName>
    <definedName name="第2回">'種目一覧シート'!$D$3:$E$3</definedName>
    <definedName name="第2回１">'種目一覧シート'!$D$4:$D$40</definedName>
    <definedName name="第2回２">'種目一覧シート'!$E$4:$E$30</definedName>
    <definedName name="第3回">'種目一覧シート'!$F$3:$G$3</definedName>
    <definedName name="第3回１">'種目一覧シート'!$F$4:$F$39</definedName>
    <definedName name="第3回2">'種目一覧シート'!$G$4:$G$29</definedName>
    <definedName name="第4回">'種目一覧シート'!$H$3:$I$3</definedName>
    <definedName name="第4回１">'種目一覧シート'!$H$4:$H$54</definedName>
    <definedName name="第4回２">'種目一覧シート'!$I$4:$I$47</definedName>
    <definedName name="第5回">'種目一覧シート'!$J$3:$K$3</definedName>
    <definedName name="第5回１">'種目一覧シート'!$J$4:$J$35</definedName>
    <definedName name="第5回２">'種目一覧シート'!$K$4:$K$30</definedName>
    <definedName name="第6回">'種目一覧シート'!$L$3:$M$3</definedName>
    <definedName name="第6回１">'種目一覧シート'!$L$4:$L$37</definedName>
    <definedName name="第6回２">'種目一覧シート'!$M$4:$M$32</definedName>
    <definedName name="第7回">'種目一覧シート'!$N$3:$O$3</definedName>
    <definedName name="第7回１">'種目一覧シート'!$N$4:$N$34</definedName>
    <definedName name="第7回２">'種目一覧シート'!$O$4:$O$29</definedName>
  </definedNames>
  <calcPr fullCalcOnLoad="1"/>
</workbook>
</file>

<file path=xl/sharedStrings.xml><?xml version="1.0" encoding="utf-8"?>
<sst xmlns="http://schemas.openxmlformats.org/spreadsheetml/2006/main" count="2717" uniqueCount="1452">
  <si>
    <t>申込み作成上の注意事項</t>
  </si>
  <si>
    <t>外字は使わないで下さい</t>
  </si>
  <si>
    <t>１：男子　　２：女子</t>
  </si>
  <si>
    <t>登　　録　　選　　手</t>
  </si>
  <si>
    <t>個人種目1</t>
  </si>
  <si>
    <t>個人種目2</t>
  </si>
  <si>
    <t>氏　　名</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</si>
  <si>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</si>
  <si>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</si>
  <si>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</si>
  <si>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</si>
  <si>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</si>
  <si>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</si>
  <si>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</si>
  <si>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</si>
  <si>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</si>
  <si>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</si>
  <si>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</si>
  <si>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</si>
  <si>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</si>
  <si>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</si>
  <si>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</si>
  <si>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</si>
  <si>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</si>
  <si>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</si>
  <si>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</si>
  <si>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</si>
  <si>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</si>
  <si>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</si>
  <si>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</si>
  <si>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</si>
  <si>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</si>
  <si>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</si>
  <si>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</si>
  <si>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</si>
  <si>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</si>
  <si>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</si>
  <si>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</si>
  <si>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</si>
  <si>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</si>
  <si>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</si>
  <si>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</si>
  <si>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</si>
  <si>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</si>
  <si>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</si>
  <si>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当日試合でつけるナンバーカードの番号を入力してください。（半角英数）</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</si>
  <si>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</si>
  <si>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</si>
  <si>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</si>
  <si>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</si>
  <si>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</si>
  <si>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</si>
  <si>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DB</t>
  </si>
  <si>
    <t>N1</t>
  </si>
  <si>
    <t>N2</t>
  </si>
  <si>
    <t>SX</t>
  </si>
  <si>
    <t>KC</t>
  </si>
  <si>
    <t>MC</t>
  </si>
  <si>
    <t>ZK</t>
  </si>
  <si>
    <t>S1</t>
  </si>
  <si>
    <t>S2</t>
  </si>
  <si>
    <t>S3</t>
  </si>
  <si>
    <t>S4</t>
  </si>
  <si>
    <t>S5</t>
  </si>
  <si>
    <t>11秒45…1145　12m34…1234　1m50…150　6分5秒15…60515</t>
  </si>
  <si>
    <t>伏見中</t>
  </si>
  <si>
    <t>二名中</t>
  </si>
  <si>
    <t>京西中</t>
  </si>
  <si>
    <t>東大寺学園中</t>
  </si>
  <si>
    <t>東大寺学園高</t>
  </si>
  <si>
    <t>飛鳥中</t>
  </si>
  <si>
    <t>富雄南中</t>
  </si>
  <si>
    <t>奈良育英高</t>
  </si>
  <si>
    <t>若草中</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</si>
  <si>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</si>
  <si>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</si>
  <si>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</si>
  <si>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</si>
  <si>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</si>
  <si>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</si>
  <si>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</si>
  <si>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</si>
  <si>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</si>
  <si>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</si>
  <si>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</si>
  <si>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</si>
  <si>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</si>
  <si>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</si>
  <si>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</si>
  <si>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</si>
  <si>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</si>
  <si>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</si>
  <si>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</si>
  <si>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平群中</t>
  </si>
  <si>
    <t>斑鳩中</t>
  </si>
  <si>
    <t>式下中</t>
  </si>
  <si>
    <t>天理西中</t>
  </si>
  <si>
    <t>郡山中</t>
  </si>
  <si>
    <t>八木中</t>
  </si>
  <si>
    <t>近大高専</t>
  </si>
  <si>
    <t>嵯峨中</t>
  </si>
  <si>
    <t>精華中</t>
  </si>
  <si>
    <t>西城陽高</t>
  </si>
  <si>
    <t>山添中</t>
  </si>
  <si>
    <t>王寺南中</t>
  </si>
  <si>
    <t>大宇陀中</t>
  </si>
  <si>
    <t>田原本中</t>
  </si>
  <si>
    <t>天理北中</t>
  </si>
  <si>
    <t>光陽中</t>
  </si>
  <si>
    <t>京都光華中</t>
  </si>
  <si>
    <t>太秦中</t>
  </si>
  <si>
    <t>京都両洋高</t>
  </si>
  <si>
    <t>西京高</t>
  </si>
  <si>
    <t>塔南高</t>
  </si>
  <si>
    <t>京教大附高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</si>
  <si>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</si>
  <si>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</si>
  <si>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</si>
  <si>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</si>
  <si>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</si>
  <si>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</si>
  <si>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</si>
  <si>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</si>
  <si>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</si>
  <si>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</si>
  <si>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</si>
  <si>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</si>
  <si>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</si>
  <si>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同志社中</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</si>
  <si>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</si>
  <si>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</si>
  <si>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</si>
  <si>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</si>
  <si>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</si>
  <si>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</si>
  <si>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</si>
  <si>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</si>
  <si>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</si>
  <si>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</si>
  <si>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</si>
  <si>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</si>
  <si>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</si>
  <si>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</si>
  <si>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</si>
  <si>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</si>
  <si>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</si>
  <si>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</si>
  <si>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</si>
  <si>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</si>
  <si>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</si>
  <si>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</si>
  <si>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</si>
  <si>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</si>
  <si>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</si>
  <si>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</si>
  <si>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</si>
  <si>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</si>
  <si>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</si>
  <si>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</si>
  <si>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</si>
  <si>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</si>
  <si>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</si>
  <si>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</si>
  <si>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</si>
  <si>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</si>
  <si>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</si>
  <si>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</si>
  <si>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</si>
  <si>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</si>
  <si>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</si>
  <si>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</si>
  <si>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</si>
  <si>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</si>
  <si>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</si>
  <si>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</si>
  <si>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</si>
  <si>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</si>
  <si>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</si>
  <si>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</si>
  <si>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</si>
  <si>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</si>
  <si>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</si>
  <si>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</si>
  <si>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</si>
  <si>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</si>
  <si>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</si>
  <si>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</si>
  <si>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</si>
  <si>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</si>
  <si>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</si>
  <si>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</si>
  <si>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</si>
  <si>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</si>
  <si>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</si>
  <si>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</si>
  <si>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</si>
  <si>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</si>
  <si>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</si>
  <si>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</si>
  <si>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</si>
  <si>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</si>
  <si>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</si>
  <si>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</si>
  <si>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</si>
  <si>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</si>
  <si>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</si>
  <si>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04310</t>
  </si>
  <si>
    <t>08510</t>
  </si>
  <si>
    <t>08810</t>
  </si>
  <si>
    <t>21410</t>
  </si>
  <si>
    <t>00230</t>
  </si>
  <si>
    <t>00330</t>
  </si>
  <si>
    <t>00530</t>
  </si>
  <si>
    <t>03430</t>
  </si>
  <si>
    <t>03330</t>
  </si>
  <si>
    <t>03730</t>
  </si>
  <si>
    <t>07230</t>
  </si>
  <si>
    <t>07130</t>
  </si>
  <si>
    <t>07330</t>
  </si>
  <si>
    <t>07430</t>
  </si>
  <si>
    <t>08130</t>
  </si>
  <si>
    <t>08630</t>
  </si>
  <si>
    <t>09230</t>
  </si>
  <si>
    <t>04430</t>
  </si>
  <si>
    <t>04630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</si>
  <si>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</si>
  <si>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</si>
  <si>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</si>
  <si>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</si>
  <si>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</si>
  <si>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</si>
  <si>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</si>
  <si>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</si>
  <si>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</si>
  <si>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</si>
  <si>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</si>
  <si>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</si>
  <si>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</si>
  <si>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</si>
  <si>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</si>
  <si>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</si>
  <si>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</si>
  <si>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</si>
  <si>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</si>
  <si>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</si>
  <si>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</si>
  <si>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</si>
  <si>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</si>
  <si>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</si>
  <si>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</si>
  <si>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</si>
  <si>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</si>
  <si>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</si>
  <si>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</si>
  <si>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</si>
  <si>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</si>
  <si>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</si>
  <si>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</si>
  <si>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</si>
  <si>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</si>
  <si>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</si>
  <si>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</si>
  <si>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</si>
  <si>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</si>
  <si>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</si>
  <si>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</si>
  <si>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</si>
  <si>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</si>
  <si>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</si>
  <si>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</si>
  <si>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</si>
  <si>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</si>
  <si>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</si>
  <si>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</si>
  <si>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</si>
  <si>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</si>
  <si>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</si>
  <si>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</si>
  <si>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</si>
  <si>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</si>
  <si>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</si>
  <si>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</si>
  <si>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</si>
  <si>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</si>
  <si>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</si>
  <si>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</si>
  <si>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</si>
  <si>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</si>
  <si>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</si>
  <si>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</si>
  <si>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</si>
  <si>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</si>
  <si>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</si>
  <si>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</si>
  <si>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</si>
  <si>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</si>
  <si>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</si>
  <si>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</si>
  <si>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</si>
  <si>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</si>
  <si>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</si>
  <si>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</si>
  <si>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</si>
  <si>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</si>
  <si>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</si>
  <si>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</si>
  <si>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</si>
  <si>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</si>
  <si>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</si>
  <si>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</si>
  <si>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</si>
  <si>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</si>
  <si>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</si>
  <si>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</si>
  <si>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</si>
  <si>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</si>
  <si>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</si>
  <si>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</si>
  <si>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</si>
  <si>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</si>
  <si>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</si>
  <si>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</si>
  <si>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</si>
  <si>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</si>
  <si>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</si>
  <si>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</si>
  <si>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</si>
  <si>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</si>
  <si>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</si>
  <si>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</si>
  <si>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</si>
  <si>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</si>
  <si>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</si>
  <si>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POWERMAX</t>
  </si>
  <si>
    <t>HIDESONZ</t>
  </si>
  <si>
    <t>東三河AC</t>
  </si>
  <si>
    <t>No-Mark</t>
  </si>
  <si>
    <t>平坂中</t>
  </si>
  <si>
    <t>多気中</t>
  </si>
  <si>
    <t>滋賀陸協</t>
  </si>
  <si>
    <t>東武トップツアーズ</t>
  </si>
  <si>
    <t>立命館AC滋賀</t>
  </si>
  <si>
    <t>加茂川中</t>
  </si>
  <si>
    <t>旭丘中</t>
  </si>
  <si>
    <t>衣笠中</t>
  </si>
  <si>
    <t>雲ヶ畑中</t>
  </si>
  <si>
    <t>京都国際中</t>
  </si>
  <si>
    <t>小野郷中</t>
  </si>
  <si>
    <t>洛星中</t>
  </si>
  <si>
    <t>立命館中</t>
  </si>
  <si>
    <t>烏丸中</t>
  </si>
  <si>
    <t>上京中</t>
  </si>
  <si>
    <t>府立聾中</t>
  </si>
  <si>
    <t>嘉楽中</t>
  </si>
  <si>
    <t>二条中</t>
  </si>
  <si>
    <t>同志社女子中</t>
  </si>
  <si>
    <t>平安女子中</t>
  </si>
  <si>
    <t>北野中</t>
  </si>
  <si>
    <t>朱雀中</t>
  </si>
  <si>
    <t>春日丘中</t>
  </si>
  <si>
    <t>府立盲中</t>
  </si>
  <si>
    <t>西京附属中</t>
  </si>
  <si>
    <t>京都御池中</t>
  </si>
  <si>
    <t>中京中</t>
  </si>
  <si>
    <t>松原中</t>
  </si>
  <si>
    <t>西ノ京中</t>
  </si>
  <si>
    <t>大宅中</t>
  </si>
  <si>
    <t>下京中</t>
  </si>
  <si>
    <t>七条中</t>
  </si>
  <si>
    <t>龍谷大平安中</t>
  </si>
  <si>
    <t>八条中</t>
  </si>
  <si>
    <t>九条中</t>
  </si>
  <si>
    <t>洛南中</t>
  </si>
  <si>
    <t>凌風中</t>
  </si>
  <si>
    <t>岡崎中</t>
  </si>
  <si>
    <t>高野中</t>
  </si>
  <si>
    <t>下鴨中</t>
  </si>
  <si>
    <t>近衛中</t>
  </si>
  <si>
    <t>修学院中</t>
  </si>
  <si>
    <t>洛北中</t>
  </si>
  <si>
    <t>大原中</t>
  </si>
  <si>
    <t>花背中</t>
  </si>
  <si>
    <t>洛北附属中</t>
  </si>
  <si>
    <t>京都文教中</t>
  </si>
  <si>
    <t>朝鮮中</t>
  </si>
  <si>
    <t>ノートルダム中</t>
  </si>
  <si>
    <t>東山中</t>
  </si>
  <si>
    <t>開睛中</t>
  </si>
  <si>
    <t>音羽中</t>
  </si>
  <si>
    <t>花山中</t>
  </si>
  <si>
    <t>東山泉中</t>
  </si>
  <si>
    <t>大谷中</t>
  </si>
  <si>
    <t>華頂中</t>
  </si>
  <si>
    <t>京都女子中</t>
  </si>
  <si>
    <t>蜂ヶ岡中</t>
  </si>
  <si>
    <t>四条中</t>
  </si>
  <si>
    <t>西院中</t>
  </si>
  <si>
    <t>桂中</t>
  </si>
  <si>
    <t>高雄中</t>
  </si>
  <si>
    <t>宕陰中</t>
  </si>
  <si>
    <t>双ヶ丘中</t>
  </si>
  <si>
    <t>深草中</t>
  </si>
  <si>
    <t>藤森中</t>
  </si>
  <si>
    <t>桃山中</t>
  </si>
  <si>
    <t>醍醐中</t>
  </si>
  <si>
    <t>桃陵中</t>
  </si>
  <si>
    <t>聖母中</t>
  </si>
  <si>
    <t>附属京都中</t>
  </si>
  <si>
    <t>附属桃山中</t>
  </si>
  <si>
    <t>栗陵中</t>
  </si>
  <si>
    <t>安祥寺中</t>
  </si>
  <si>
    <t>樫原中</t>
  </si>
  <si>
    <t>小栗栖中</t>
  </si>
  <si>
    <t>梅津中</t>
  </si>
  <si>
    <t>勧修中</t>
  </si>
  <si>
    <t>神川中</t>
  </si>
  <si>
    <t>桂川中</t>
  </si>
  <si>
    <t>洛西中</t>
  </si>
  <si>
    <t>向島中</t>
  </si>
  <si>
    <t>西陵中</t>
  </si>
  <si>
    <t>西京極中</t>
  </si>
  <si>
    <t>久世中</t>
  </si>
  <si>
    <t>向島東中</t>
  </si>
  <si>
    <t>松尾中</t>
  </si>
  <si>
    <t>洛南附属中</t>
  </si>
  <si>
    <t>西賀茂中</t>
  </si>
  <si>
    <t>勝山中</t>
  </si>
  <si>
    <t>長岡中</t>
  </si>
  <si>
    <t>東宇治中</t>
  </si>
  <si>
    <t>宇治中</t>
  </si>
  <si>
    <t>西宇治中</t>
  </si>
  <si>
    <t>城陽中</t>
  </si>
  <si>
    <t>男山中</t>
  </si>
  <si>
    <t>田辺中</t>
  </si>
  <si>
    <t>泉ヶ丘中</t>
  </si>
  <si>
    <t>維孝館中</t>
  </si>
  <si>
    <t>木津中</t>
  </si>
  <si>
    <t>山城中</t>
  </si>
  <si>
    <t>和束中</t>
  </si>
  <si>
    <t>笠置中</t>
  </si>
  <si>
    <t>泉川中</t>
  </si>
  <si>
    <t>南桑中</t>
  </si>
  <si>
    <t>育親中</t>
  </si>
  <si>
    <t>殿田中</t>
  </si>
  <si>
    <t>和知中</t>
  </si>
  <si>
    <t>周山中</t>
  </si>
  <si>
    <t>美山中</t>
  </si>
  <si>
    <t>綾部中</t>
  </si>
  <si>
    <t>何北中</t>
  </si>
  <si>
    <t>八田中</t>
  </si>
  <si>
    <t>東綾中</t>
  </si>
  <si>
    <t>上林中</t>
  </si>
  <si>
    <t>豊里中</t>
  </si>
  <si>
    <t>桃映中</t>
  </si>
  <si>
    <t>南陵中</t>
  </si>
  <si>
    <t>成和中</t>
  </si>
  <si>
    <t>六人部中</t>
  </si>
  <si>
    <t>川口中</t>
  </si>
  <si>
    <t>青葉中</t>
  </si>
  <si>
    <t>白糸中</t>
  </si>
  <si>
    <t>和田中</t>
  </si>
  <si>
    <t>城南中</t>
  </si>
  <si>
    <t>城北中</t>
  </si>
  <si>
    <t>若浦中</t>
  </si>
  <si>
    <t>三和中</t>
  </si>
  <si>
    <t>大江中</t>
  </si>
  <si>
    <t>宮津中</t>
  </si>
  <si>
    <t>栗田中</t>
  </si>
  <si>
    <t>橋立中</t>
  </si>
  <si>
    <t>江陽中</t>
  </si>
  <si>
    <t>加悦中</t>
  </si>
  <si>
    <t>伊根中</t>
  </si>
  <si>
    <t>峰山中</t>
  </si>
  <si>
    <t>大宮中</t>
  </si>
  <si>
    <t>網野中</t>
  </si>
  <si>
    <t>弥栄中</t>
  </si>
  <si>
    <t>丹後中</t>
  </si>
  <si>
    <t>久美浜中</t>
  </si>
  <si>
    <t>共栄中</t>
  </si>
  <si>
    <t>日新中</t>
  </si>
  <si>
    <t>大山崎中</t>
  </si>
  <si>
    <t>北宇治中</t>
  </si>
  <si>
    <t>男山第二中</t>
  </si>
  <si>
    <t>男山第三中</t>
  </si>
  <si>
    <t>長岡第二中</t>
  </si>
  <si>
    <t>木幡中</t>
  </si>
  <si>
    <t>久御山中</t>
  </si>
  <si>
    <t>西ノ岡中</t>
  </si>
  <si>
    <t>長岡第三中</t>
  </si>
  <si>
    <t>南宇治中</t>
  </si>
  <si>
    <t>西小倉中</t>
  </si>
  <si>
    <t>南城陽中</t>
  </si>
  <si>
    <t>大住中</t>
  </si>
  <si>
    <t>北城陽中</t>
  </si>
  <si>
    <t>培良中</t>
  </si>
  <si>
    <t>寺戸中</t>
  </si>
  <si>
    <t>槇島中</t>
  </si>
  <si>
    <t>広野中</t>
  </si>
  <si>
    <t>長岡第四中</t>
  </si>
  <si>
    <t>詳徳中</t>
  </si>
  <si>
    <t>男山東中</t>
  </si>
  <si>
    <t>木津第二中</t>
  </si>
  <si>
    <t>精華南中</t>
  </si>
  <si>
    <t>同志社国際中</t>
  </si>
  <si>
    <t>夜久野中</t>
  </si>
  <si>
    <t>精華西中</t>
  </si>
  <si>
    <t>立命館宇治中</t>
  </si>
  <si>
    <t>園部附属中</t>
  </si>
  <si>
    <t>木津南中</t>
  </si>
  <si>
    <t>黄檗中</t>
  </si>
  <si>
    <t>福知山高附属中</t>
  </si>
  <si>
    <t>南陽高附属中</t>
  </si>
  <si>
    <t>洛水中</t>
  </si>
  <si>
    <t>精華女子中</t>
  </si>
  <si>
    <t>京産大附属中</t>
  </si>
  <si>
    <t>大原野中</t>
  </si>
  <si>
    <t>京都学園中</t>
  </si>
  <si>
    <t>花園中</t>
  </si>
  <si>
    <t>京都橘中</t>
  </si>
  <si>
    <t>立命館高</t>
  </si>
  <si>
    <t>堀川高</t>
  </si>
  <si>
    <t>京都工学院高</t>
  </si>
  <si>
    <t>京都田辺高</t>
  </si>
  <si>
    <t>Gloria.AC</t>
  </si>
  <si>
    <t>RAC</t>
  </si>
  <si>
    <t>SFIDA.AC</t>
  </si>
  <si>
    <t>ミズノトラッククラブ</t>
  </si>
  <si>
    <t>京都学園高</t>
  </si>
  <si>
    <t>京都大学職員TC</t>
  </si>
  <si>
    <t>京都陸協</t>
  </si>
  <si>
    <t>双鶴クラブ</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</si>
  <si>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</si>
  <si>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</si>
  <si>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</si>
  <si>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</si>
  <si>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</si>
  <si>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</si>
  <si>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</si>
  <si>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</si>
  <si>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</si>
  <si>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</si>
  <si>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</si>
  <si>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</si>
  <si>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</si>
  <si>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</si>
  <si>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大塚A.C</t>
  </si>
  <si>
    <t>東大阪大柏原高</t>
  </si>
  <si>
    <t>柏原ELD</t>
  </si>
  <si>
    <t>枚方高</t>
  </si>
  <si>
    <t>摂津高</t>
  </si>
  <si>
    <t>門真なみはや高</t>
  </si>
  <si>
    <t>KURC</t>
  </si>
  <si>
    <t>上宮高</t>
  </si>
  <si>
    <t>大阪高</t>
  </si>
  <si>
    <t>大阪成蹊女子高</t>
  </si>
  <si>
    <t>東海大仰星高</t>
  </si>
  <si>
    <t>箕面高</t>
  </si>
  <si>
    <t>美貴本AC</t>
  </si>
  <si>
    <t>大阪市立東高</t>
  </si>
  <si>
    <t>千里高</t>
  </si>
  <si>
    <t>コンドーテック</t>
  </si>
  <si>
    <t>ユニバ―AC</t>
  </si>
  <si>
    <t>住友電工</t>
  </si>
  <si>
    <t>神戸市陸協</t>
  </si>
  <si>
    <t>長谷川体育施設</t>
  </si>
  <si>
    <t>鳩印G&amp;T</t>
  </si>
  <si>
    <t>宝塚市陸協</t>
  </si>
  <si>
    <t>小田北中</t>
  </si>
  <si>
    <t>園田中</t>
  </si>
  <si>
    <t>尼崎市陸協</t>
  </si>
  <si>
    <t>県選抜</t>
  </si>
  <si>
    <t>大正中</t>
  </si>
  <si>
    <t>下市中</t>
  </si>
  <si>
    <t>吉野中</t>
  </si>
  <si>
    <t>川上中</t>
  </si>
  <si>
    <t>洞川中</t>
  </si>
  <si>
    <t>安堵中</t>
  </si>
  <si>
    <t>上中学</t>
  </si>
  <si>
    <t>三郷中</t>
  </si>
  <si>
    <t>緑ケ丘中</t>
  </si>
  <si>
    <t>大瀬中</t>
  </si>
  <si>
    <t>新庄中</t>
  </si>
  <si>
    <t>王寺中</t>
  </si>
  <si>
    <t>白鳳中</t>
  </si>
  <si>
    <t>上牧中</t>
  </si>
  <si>
    <t>河合二中</t>
  </si>
  <si>
    <t>上牧二中</t>
  </si>
  <si>
    <t>室生中</t>
  </si>
  <si>
    <t>曽爾中</t>
  </si>
  <si>
    <t>平城東中</t>
  </si>
  <si>
    <t>都跡中</t>
  </si>
  <si>
    <t>富雄中</t>
  </si>
  <si>
    <t>登美ヶ丘北中</t>
  </si>
  <si>
    <t>平城西中</t>
  </si>
  <si>
    <t>帝塚山中</t>
  </si>
  <si>
    <t>登美ヶ丘中</t>
  </si>
  <si>
    <t>女子大附中</t>
  </si>
  <si>
    <t>春日中</t>
  </si>
  <si>
    <t>育英中</t>
  </si>
  <si>
    <t>平城中</t>
  </si>
  <si>
    <t>五條東中</t>
  </si>
  <si>
    <t>智辯学園中</t>
  </si>
  <si>
    <t>天理中</t>
  </si>
  <si>
    <t>県ろう</t>
  </si>
  <si>
    <t>奈良学園中</t>
  </si>
  <si>
    <t>聖心学園中</t>
  </si>
  <si>
    <t>桜井中</t>
  </si>
  <si>
    <t>桜井東中</t>
  </si>
  <si>
    <t>桜井西中</t>
  </si>
  <si>
    <t>西川中</t>
  </si>
  <si>
    <t>上野地中</t>
  </si>
  <si>
    <t>十津川中</t>
  </si>
  <si>
    <t>KOYO.AC</t>
  </si>
  <si>
    <t>Univ.AC</t>
  </si>
  <si>
    <t>スクアドラ</t>
  </si>
  <si>
    <t>ならスポRC</t>
  </si>
  <si>
    <t>鴻ノ池SC</t>
  </si>
  <si>
    <t>生駒市陸協</t>
  </si>
  <si>
    <t>奈良陸協</t>
  </si>
  <si>
    <t>福住中</t>
  </si>
  <si>
    <t>Kawai走愛RC</t>
  </si>
  <si>
    <t>TEAM奈良</t>
  </si>
  <si>
    <t>Yellow Poles</t>
  </si>
  <si>
    <t>奈良朱雀高</t>
  </si>
  <si>
    <t>奈良高</t>
  </si>
  <si>
    <t>西の京高</t>
  </si>
  <si>
    <t>平城高</t>
  </si>
  <si>
    <t>登美ヶ丘高</t>
  </si>
  <si>
    <t>高田高</t>
  </si>
  <si>
    <t>郡山高</t>
  </si>
  <si>
    <t>添上高</t>
  </si>
  <si>
    <t>橿原高</t>
  </si>
  <si>
    <t>畝傍高</t>
  </si>
  <si>
    <t>奈良情報商業高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</si>
  <si>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</si>
  <si>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</si>
  <si>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</si>
  <si>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</si>
  <si>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</si>
  <si>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</si>
  <si>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</si>
  <si>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</si>
  <si>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</si>
  <si>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</si>
  <si>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</si>
  <si>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</si>
  <si>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</si>
  <si>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</si>
  <si>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</si>
  <si>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</si>
  <si>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</si>
  <si>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</si>
  <si>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</si>
  <si>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</si>
  <si>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</si>
  <si>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</si>
  <si>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</si>
  <si>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</si>
  <si>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</si>
  <si>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</si>
  <si>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</si>
  <si>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</si>
  <si>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</si>
  <si>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</si>
  <si>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</si>
  <si>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</si>
  <si>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</si>
  <si>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</si>
  <si>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</si>
  <si>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</si>
  <si>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</si>
  <si>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</si>
  <si>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</si>
  <si>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</si>
  <si>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</si>
  <si>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</si>
  <si>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</si>
  <si>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</si>
  <si>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</si>
  <si>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</si>
  <si>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</si>
  <si>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大阪市立大</t>
  </si>
  <si>
    <t>大阪商業大</t>
  </si>
  <si>
    <t>大阪体育大</t>
  </si>
  <si>
    <t>大阪大</t>
  </si>
  <si>
    <t>大阪府立大</t>
  </si>
  <si>
    <t>天理大</t>
  </si>
  <si>
    <t>桃山学院大</t>
  </si>
  <si>
    <t>同志社女子大</t>
  </si>
  <si>
    <t>同志社大</t>
  </si>
  <si>
    <t>奈良県立医科大</t>
  </si>
  <si>
    <t>福井大学</t>
  </si>
  <si>
    <t>龍谷大</t>
  </si>
  <si>
    <t>和歌山大</t>
  </si>
  <si>
    <t>佛教大</t>
  </si>
  <si>
    <t>関西学院大</t>
  </si>
  <si>
    <t>大阪国際大</t>
  </si>
  <si>
    <t>奈良女子大</t>
  </si>
  <si>
    <t>中京大</t>
  </si>
  <si>
    <t>奈良教育大</t>
  </si>
  <si>
    <t>甲子園大学</t>
  </si>
  <si>
    <t>大阪学院大</t>
  </si>
  <si>
    <t>京都府立医科大</t>
  </si>
  <si>
    <t>京大医学部AC</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</si>
  <si>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</si>
  <si>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</si>
  <si>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</si>
  <si>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</si>
  <si>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</si>
  <si>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</si>
  <si>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</si>
  <si>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</si>
  <si>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</si>
  <si>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</si>
  <si>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</si>
  <si>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</si>
  <si>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</si>
  <si>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</si>
  <si>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</si>
  <si>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</si>
  <si>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</si>
  <si>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</si>
  <si>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</si>
  <si>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</si>
  <si>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</si>
  <si>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</si>
  <si>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</si>
  <si>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</si>
  <si>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</si>
  <si>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</si>
  <si>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</si>
  <si>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</si>
  <si>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</si>
  <si>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</si>
  <si>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</si>
  <si>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</si>
  <si>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</si>
  <si>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</si>
  <si>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</si>
  <si>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</si>
  <si>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</si>
  <si>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</si>
  <si>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</si>
  <si>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</si>
  <si>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</si>
  <si>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</si>
  <si>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</si>
  <si>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</si>
  <si>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</si>
  <si>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</si>
  <si>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</si>
  <si>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</si>
  <si>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</si>
  <si>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</si>
  <si>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</si>
  <si>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</si>
  <si>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</si>
  <si>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</si>
  <si>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</si>
  <si>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</si>
  <si>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</si>
  <si>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</si>
  <si>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</si>
  <si>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</si>
  <si>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</si>
  <si>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</si>
  <si>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</si>
  <si>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</si>
  <si>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</si>
  <si>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</si>
  <si>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</si>
  <si>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</si>
  <si>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</si>
  <si>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</si>
  <si>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</si>
  <si>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</si>
  <si>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</si>
  <si>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</si>
  <si>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</si>
  <si>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</si>
  <si>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</si>
  <si>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</si>
  <si>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</si>
  <si>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</si>
  <si>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</si>
  <si>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</si>
  <si>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</si>
  <si>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</si>
  <si>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</si>
  <si>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</si>
  <si>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</si>
  <si>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</si>
  <si>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中学男子 １１０ｍJＨ(99.1)</t>
  </si>
  <si>
    <t>【1日目】</t>
  </si>
  <si>
    <t>【2日目】</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</si>
  <si>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</si>
  <si>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</si>
  <si>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</si>
  <si>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</si>
  <si>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</si>
  <si>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</si>
  <si>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</si>
  <si>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</si>
  <si>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</si>
  <si>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</si>
  <si>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</si>
  <si>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</si>
  <si>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</si>
  <si>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</si>
  <si>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</si>
  <si>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</si>
  <si>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</si>
  <si>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</si>
  <si>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</si>
  <si>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</si>
  <si>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</si>
  <si>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</si>
  <si>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</si>
  <si>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</si>
  <si>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</si>
  <si>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</si>
  <si>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</si>
  <si>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</si>
  <si>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</si>
  <si>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</si>
  <si>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</si>
  <si>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</si>
  <si>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</si>
  <si>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</si>
  <si>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</si>
  <si>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</si>
  <si>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</si>
  <si>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</si>
  <si>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</si>
  <si>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</si>
  <si>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</si>
  <si>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</si>
  <si>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</si>
  <si>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</si>
  <si>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</si>
  <si>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</si>
  <si>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</si>
  <si>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</si>
  <si>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棒高跳</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</si>
  <si>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</si>
  <si>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</si>
  <si>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</si>
  <si>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</si>
  <si>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</si>
  <si>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</si>
  <si>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</si>
  <si>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</si>
  <si>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</si>
  <si>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</si>
  <si>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</si>
  <si>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</si>
  <si>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</si>
  <si>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</si>
  <si>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</si>
  <si>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</si>
  <si>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</si>
  <si>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</si>
  <si>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</si>
  <si>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</si>
  <si>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</si>
  <si>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棒高跳</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</si>
  <si>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</si>
  <si>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</si>
  <si>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</si>
  <si>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</si>
  <si>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</si>
  <si>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</si>
  <si>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</si>
  <si>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</si>
  <si>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</si>
  <si>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</si>
  <si>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</si>
  <si>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</si>
  <si>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</si>
  <si>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</si>
  <si>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</si>
  <si>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</si>
  <si>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</si>
  <si>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</si>
  <si>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</si>
  <si>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</si>
  <si>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</si>
  <si>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</si>
  <si>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</si>
  <si>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</si>
  <si>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</si>
  <si>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</si>
  <si>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</si>
  <si>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</si>
  <si>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</si>
  <si>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</si>
  <si>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</si>
  <si>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03310</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</si>
  <si>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</si>
  <si>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</si>
  <si>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</si>
  <si>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</si>
  <si>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</si>
  <si>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</si>
  <si>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</si>
  <si>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</si>
  <si>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</si>
  <si>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</si>
  <si>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</si>
  <si>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</si>
  <si>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</si>
  <si>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</si>
  <si>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</si>
  <si>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</si>
  <si>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1日目 中学男子 棒高跳</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</si>
  <si>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</si>
  <si>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</si>
  <si>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</si>
  <si>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</si>
  <si>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</si>
  <si>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</si>
  <si>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</si>
  <si>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</si>
  <si>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</si>
  <si>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</si>
  <si>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</si>
  <si>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</si>
  <si>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</si>
  <si>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</si>
  <si>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棒高跳</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</si>
  <si>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</si>
  <si>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</si>
  <si>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</si>
  <si>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</si>
  <si>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</si>
  <si>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</si>
  <si>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</si>
  <si>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</si>
  <si>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</si>
  <si>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</si>
  <si>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</si>
  <si>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</si>
  <si>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1日目 一般・高校男子 棒高跳</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</si>
  <si>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</si>
  <si>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</si>
  <si>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</si>
  <si>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</si>
  <si>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</si>
  <si>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</si>
  <si>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</si>
  <si>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</si>
  <si>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</si>
  <si>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</si>
  <si>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</si>
  <si>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</si>
  <si>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1日目 一般・高校女子 棒高跳</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</si>
  <si>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</si>
  <si>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</si>
  <si>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</si>
  <si>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</si>
  <si>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</si>
  <si>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</si>
  <si>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</si>
  <si>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</si>
  <si>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</si>
  <si>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</si>
  <si>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</si>
  <si>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</si>
  <si>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</si>
  <si>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</si>
  <si>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</si>
  <si>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</si>
  <si>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</si>
  <si>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</si>
  <si>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</si>
  <si>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</si>
  <si>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</si>
  <si>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</si>
  <si>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</si>
  <si>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</si>
  <si>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</si>
  <si>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</si>
  <si>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</si>
  <si>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</si>
  <si>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</si>
  <si>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</si>
  <si>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</si>
  <si>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</si>
  <si>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</si>
  <si>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</si>
  <si>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</si>
  <si>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</si>
  <si>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</si>
  <si>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</si>
  <si>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</si>
  <si>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</si>
  <si>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</si>
  <si>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</si>
  <si>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</si>
  <si>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</si>
  <si>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</si>
  <si>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</si>
  <si>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</si>
  <si>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</si>
  <si>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</si>
  <si>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</si>
  <si>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</si>
  <si>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</si>
  <si>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</si>
  <si>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</si>
  <si>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</si>
  <si>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</si>
  <si>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</si>
  <si>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</si>
  <si>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</si>
  <si>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</si>
  <si>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</si>
  <si>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</si>
  <si>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</si>
  <si>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</si>
  <si>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</si>
  <si>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</si>
  <si>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</si>
  <si>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</si>
  <si>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</si>
  <si>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</si>
  <si>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</si>
  <si>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</si>
  <si>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</si>
  <si>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</si>
  <si>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</si>
  <si>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</si>
  <si>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</si>
  <si>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</si>
  <si>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</si>
  <si>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</si>
  <si>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茨木西中</t>
  </si>
  <si>
    <t>交野高</t>
  </si>
  <si>
    <t>HYOGOTFC</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</si>
  <si>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</si>
  <si>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</si>
  <si>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</si>
  <si>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</si>
  <si>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</si>
  <si>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</si>
  <si>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</si>
  <si>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</si>
  <si>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</si>
  <si>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</si>
  <si>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</si>
  <si>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</si>
  <si>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</si>
  <si>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</si>
  <si>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中央大学</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</si>
  <si>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</si>
  <si>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</si>
  <si>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</si>
  <si>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</si>
  <si>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</si>
  <si>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</si>
  <si>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</si>
  <si>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</si>
  <si>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</si>
  <si>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</si>
  <si>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</si>
  <si>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</si>
  <si>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</si>
  <si>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</si>
  <si>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</si>
  <si>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</si>
  <si>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ex) 第１回、第２回、第３回、第４回、第５回、第６回、第７回</t>
  </si>
  <si>
    <t>東京陸協</t>
  </si>
  <si>
    <t>羽島中</t>
  </si>
  <si>
    <t>安城学園高</t>
  </si>
  <si>
    <t>鶴城中</t>
  </si>
  <si>
    <t>皇學館高</t>
  </si>
  <si>
    <t>宇治山田商業高</t>
  </si>
  <si>
    <t>美志摩パール</t>
  </si>
  <si>
    <t>東輝中</t>
  </si>
  <si>
    <t>ﾐﾗｲﾄ･ﾃｸﾉﾛｼﾞｰｽﾞ</t>
  </si>
  <si>
    <t>盾津東中</t>
  </si>
  <si>
    <t>桜丘中</t>
  </si>
  <si>
    <t>TeamATOM</t>
  </si>
  <si>
    <t>走思走愛</t>
  </si>
  <si>
    <t>養精中</t>
  </si>
  <si>
    <t>滝川第二高</t>
  </si>
  <si>
    <t>鴻ノ池SC(小)</t>
  </si>
  <si>
    <t>皇學館大</t>
  </si>
  <si>
    <t>筑波大</t>
  </si>
  <si>
    <t>追手門学院大</t>
  </si>
  <si>
    <t>奈良学園大</t>
  </si>
  <si>
    <t>石切中</t>
  </si>
  <si>
    <t>浜寺中</t>
  </si>
  <si>
    <t>000</t>
  </si>
  <si>
    <t>00610</t>
  </si>
  <si>
    <t>中学男子  ８００ｍ</t>
  </si>
  <si>
    <t>中学女子  ８００ｍ</t>
  </si>
  <si>
    <t>一般・高校男子  ８００ｍ</t>
  </si>
  <si>
    <t>00630</t>
  </si>
  <si>
    <t>一般・高校女子  ８００ｍ</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</si>
  <si>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</si>
  <si>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</si>
  <si>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</si>
  <si>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</si>
  <si>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</si>
  <si>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</si>
  <si>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</si>
  <si>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１日目 中学男子4X100mR</t>
  </si>
  <si>
    <t>１日目 中学女子4X100mR</t>
  </si>
  <si>
    <t>１日目 一般高校男子4X100mR</t>
  </si>
  <si>
    <t>１日目 一般高校女子4X100mR</t>
  </si>
  <si>
    <t>2日目 中学男子4X100mR</t>
  </si>
  <si>
    <t>2日目 中学女子4X100mR</t>
  </si>
  <si>
    <t>2日目 一般高校男子4X100mR</t>
  </si>
  <si>
    <t>2日目 一般高校女子4X100mR</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</si>
  <si>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</si>
  <si>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</si>
  <si>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</si>
  <si>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</si>
  <si>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</si>
  <si>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</si>
  <si>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</si>
  <si>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</si>
  <si>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</si>
  <si>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</si>
  <si>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</si>
  <si>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</si>
  <si>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</si>
  <si>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</si>
  <si>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</si>
  <si>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</si>
  <si>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</si>
  <si>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</si>
  <si>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</si>
  <si>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</si>
  <si>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</si>
  <si>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</si>
  <si>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</si>
  <si>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</si>
  <si>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</si>
  <si>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</si>
  <si>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</si>
  <si>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</si>
  <si>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</si>
  <si>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</si>
  <si>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</si>
  <si>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</si>
  <si>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</si>
  <si>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</si>
  <si>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</si>
  <si>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</si>
  <si>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</si>
  <si>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</si>
  <si>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</si>
  <si>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</si>
  <si>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</si>
  <si>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</si>
  <si>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</si>
  <si>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</si>
  <si>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</si>
  <si>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</si>
  <si>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</si>
  <si>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</si>
  <si>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</si>
  <si>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</si>
  <si>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</si>
  <si>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</si>
  <si>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</si>
  <si>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</si>
  <si>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</si>
  <si>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</si>
  <si>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</si>
  <si>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</si>
  <si>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</si>
  <si>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</si>
  <si>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</si>
  <si>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</si>
  <si>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</si>
  <si>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</si>
  <si>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</si>
  <si>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</si>
  <si>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</si>
  <si>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</si>
  <si>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</si>
  <si>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</si>
  <si>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</si>
  <si>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</si>
  <si>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</si>
  <si>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</si>
  <si>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</si>
  <si>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</si>
  <si>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</si>
  <si>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</si>
  <si>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</si>
  <si>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</si>
  <si>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▼でリストを表示させ、都道府県名を選択して下さい</t>
  </si>
  <si>
    <t>＊リレーのみに参加する選手に関しても、競技者一覧に入力してください＊</t>
  </si>
  <si>
    <t>TSM</t>
  </si>
  <si>
    <t>赤兎馬アスリートクラブ</t>
  </si>
  <si>
    <t>チームミズノアスレティック</t>
  </si>
  <si>
    <t>ｱﾗｷｽﾎﾟｰﾂ</t>
  </si>
  <si>
    <t>DCT-AC</t>
  </si>
  <si>
    <t>上ヶ原アスリートクラブ</t>
  </si>
  <si>
    <t>NMR</t>
  </si>
  <si>
    <t>ＲＵＮ　ＪＯURNEY</t>
  </si>
  <si>
    <t>奈良学登美丘中</t>
  </si>
  <si>
    <t>NARA-Ｘ</t>
  </si>
  <si>
    <t>KOYO A.C.</t>
  </si>
  <si>
    <t>和歌山陸協</t>
  </si>
  <si>
    <t>大阪成蹊大学</t>
  </si>
  <si>
    <t>至学館大学</t>
  </si>
  <si>
    <t>男子</t>
  </si>
  <si>
    <t>女子</t>
  </si>
  <si>
    <t>高校男子 棒高跳</t>
  </si>
  <si>
    <t>高校男子 棒高跳</t>
  </si>
  <si>
    <t>高校女子 棒高跳</t>
  </si>
  <si>
    <t>高校女子 棒高跳</t>
  </si>
  <si>
    <t>2日目 高校男子 棒高跳</t>
  </si>
  <si>
    <t>2日目 高校男子 棒高跳</t>
  </si>
  <si>
    <t>高校女子 棒高跳</t>
  </si>
  <si>
    <t>2日目 高校女子 棒高跳</t>
  </si>
  <si>
    <t>2日目 高校女子 棒高跳</t>
  </si>
  <si>
    <t>1日目 高校男子 棒高跳</t>
  </si>
  <si>
    <t>1日目 高校女子 棒高跳</t>
  </si>
  <si>
    <t>競技者の氏名を入力して下さい。</t>
  </si>
  <si>
    <t>※注意※
もし、選手名を貼り付ける際は、
"値"で貼り付けてください</t>
  </si>
  <si>
    <t>⑪</t>
  </si>
  <si>
    <r>
      <t>※ただし、同団体で陸協登録が異なる場合は、</t>
    </r>
    <r>
      <rPr>
        <b/>
        <u val="single"/>
        <sz val="16"/>
        <color indexed="10"/>
        <rFont val="UD デジタル 教科書体 N-B"/>
        <family val="1"/>
      </rPr>
      <t>エントリーファイルを分けてください</t>
    </r>
    <r>
      <rPr>
        <b/>
        <sz val="16"/>
        <color indexed="10"/>
        <rFont val="UD デジタル 教科書体 N-B"/>
        <family val="1"/>
      </rPr>
      <t>!!</t>
    </r>
  </si>
  <si>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</si>
  <si>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</si>
  <si>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</si>
  <si>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</si>
  <si>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</si>
  <si>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</si>
  <si>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※必ず①～⑪の注意事項をすべてご確認の上、必ず守ってお申込みお願いします。</t>
  </si>
  <si>
    <t>N3</t>
  </si>
  <si>
    <t>三重マスターズ</t>
  </si>
  <si>
    <t>三重陸協</t>
  </si>
  <si>
    <t>ｲｾﾄﾗｯｸｸﾗﾌﾞ</t>
  </si>
  <si>
    <t>フレスコ</t>
  </si>
  <si>
    <t>京都TFC</t>
  </si>
  <si>
    <t>GRowing MAN</t>
  </si>
  <si>
    <t>築地銀だこAC</t>
  </si>
  <si>
    <t>アポロジャイズ</t>
  </si>
  <si>
    <t>ミズノ</t>
  </si>
  <si>
    <t>Goririse</t>
  </si>
  <si>
    <t>のびしろ</t>
  </si>
  <si>
    <t>大阪長居AC</t>
  </si>
  <si>
    <t>ＳＤ</t>
  </si>
  <si>
    <t>ユニバ―SC</t>
  </si>
  <si>
    <t>HYOGO TFC</t>
  </si>
  <si>
    <t>エクセディRC</t>
  </si>
  <si>
    <t>NRF</t>
  </si>
  <si>
    <t>HRC</t>
  </si>
  <si>
    <t>MMG</t>
  </si>
  <si>
    <t>環太平洋大</t>
  </si>
  <si>
    <t>和歌山県立医大</t>
  </si>
  <si>
    <t>和歌山大</t>
  </si>
  <si>
    <t>1日目 中学男子 走高跳</t>
  </si>
  <si>
    <t>1日目 高校男子 棒高跳</t>
  </si>
  <si>
    <t>1日目 高校女子 棒高跳</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</si>
  <si>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</si>
  <si>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</si>
  <si>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</si>
  <si>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</si>
  <si>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</si>
  <si>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</si>
  <si>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</si>
  <si>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</si>
  <si>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</si>
  <si>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</si>
  <si>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</si>
  <si>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</si>
  <si>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</si>
  <si>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</si>
  <si>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</si>
  <si>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</si>
  <si>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</si>
  <si>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</si>
  <si>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</si>
  <si>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</si>
  <si>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</si>
  <si>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</si>
  <si>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</si>
  <si>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</si>
  <si>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</si>
  <si>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</si>
  <si>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</si>
  <si>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</si>
  <si>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</si>
  <si>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</si>
  <si>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三友アスリートクラブ</t>
  </si>
  <si>
    <t>石川陸協</t>
  </si>
  <si>
    <t>ROBLE</t>
  </si>
  <si>
    <t>日新中</t>
  </si>
  <si>
    <t>各務原JAC</t>
  </si>
  <si>
    <t>至学館高</t>
  </si>
  <si>
    <t>日進西中</t>
  </si>
  <si>
    <t>弥富中</t>
  </si>
  <si>
    <t>加藤建設</t>
  </si>
  <si>
    <t>至学館クラブ</t>
  </si>
  <si>
    <t>TSM岡崎</t>
  </si>
  <si>
    <t>No-Mark</t>
  </si>
  <si>
    <t>安城学園AC</t>
  </si>
  <si>
    <t>岡崎城西高</t>
  </si>
  <si>
    <t>愛知陸協</t>
  </si>
  <si>
    <t>小島プレス</t>
  </si>
  <si>
    <t>パワーマックス</t>
  </si>
  <si>
    <t>みかん山</t>
  </si>
  <si>
    <t>豊田自動織機</t>
  </si>
  <si>
    <t>鈴鹿高専</t>
  </si>
  <si>
    <t>アスリート四日市</t>
  </si>
  <si>
    <t>伊勢高</t>
  </si>
  <si>
    <t>ばりっこクラブ</t>
  </si>
  <si>
    <t>T.G.K</t>
  </si>
  <si>
    <t>シンフォニアテクノロジー</t>
  </si>
  <si>
    <t>ＮＴＮ</t>
  </si>
  <si>
    <t>デンソー</t>
  </si>
  <si>
    <t>四日市商業高</t>
  </si>
  <si>
    <t>伊勢学園高</t>
  </si>
  <si>
    <t>三滝中</t>
  </si>
  <si>
    <t>立命館AC滋賀</t>
  </si>
  <si>
    <t>トヨタ自動車滋賀</t>
  </si>
  <si>
    <t>立命館ＡＣ滋賀</t>
  </si>
  <si>
    <t>滋賀レイクスターズ</t>
  </si>
  <si>
    <t>京都文教高</t>
  </si>
  <si>
    <t>赤兎馬AC</t>
  </si>
  <si>
    <t>同志社高</t>
  </si>
  <si>
    <t>立命館陸上競技同好会</t>
  </si>
  <si>
    <t>金井病院</t>
  </si>
  <si>
    <t>京都マスターズ</t>
  </si>
  <si>
    <t>京医AC</t>
  </si>
  <si>
    <t>京産大AC</t>
  </si>
  <si>
    <t>紫野高</t>
  </si>
  <si>
    <t>木津川ＡＣ</t>
  </si>
  <si>
    <t>桂高</t>
  </si>
  <si>
    <t>鳥羽高</t>
  </si>
  <si>
    <t>途中ヶ丘クラブ</t>
  </si>
  <si>
    <t>桃山高</t>
  </si>
  <si>
    <t>ミズノ</t>
  </si>
  <si>
    <t>京都橘高</t>
  </si>
  <si>
    <t>大阪桐蔭高</t>
  </si>
  <si>
    <t>近大附属高</t>
  </si>
  <si>
    <t>陵南中</t>
  </si>
  <si>
    <t>柏原中</t>
  </si>
  <si>
    <t>箕面二中</t>
  </si>
  <si>
    <t>高倉中</t>
  </si>
  <si>
    <t>新北野中</t>
  </si>
  <si>
    <t>東海大仰星高</t>
  </si>
  <si>
    <t>辰野</t>
  </si>
  <si>
    <t>野田中</t>
  </si>
  <si>
    <t>大阪マスターズ</t>
  </si>
  <si>
    <t>北千里高</t>
  </si>
  <si>
    <t>清風南海高</t>
  </si>
  <si>
    <t>箕面自由学園高</t>
  </si>
  <si>
    <t>住吉高</t>
  </si>
  <si>
    <t>清川株式会社</t>
  </si>
  <si>
    <t>堺ファインズ</t>
  </si>
  <si>
    <t>大阪成蹊AC</t>
  </si>
  <si>
    <t>枚方津田高</t>
  </si>
  <si>
    <t>関西電力</t>
  </si>
  <si>
    <t>大阪青凌高</t>
  </si>
  <si>
    <t>桃陰クラブ</t>
  </si>
  <si>
    <t>Kurunners</t>
  </si>
  <si>
    <t>初芝立命館高</t>
  </si>
  <si>
    <t>蹉跎中</t>
  </si>
  <si>
    <t>東我孫子中</t>
  </si>
  <si>
    <t>峰塚中</t>
  </si>
  <si>
    <t>枚岡中</t>
  </si>
  <si>
    <t>川崎重工</t>
  </si>
  <si>
    <t>市伊丹高</t>
  </si>
  <si>
    <t>社高</t>
  </si>
  <si>
    <t>住電RC</t>
  </si>
  <si>
    <t>尼崎NR</t>
  </si>
  <si>
    <t>篠山市陸協</t>
  </si>
  <si>
    <t>甲南大AC</t>
  </si>
  <si>
    <t>播磨KOC</t>
  </si>
  <si>
    <t>浜の宮AC</t>
  </si>
  <si>
    <t>HYOGO TFC</t>
  </si>
  <si>
    <t>シバタ工業</t>
  </si>
  <si>
    <t>鳩印G&amp;T</t>
  </si>
  <si>
    <t>姫路市陸協</t>
  </si>
  <si>
    <t>TIC Valley</t>
  </si>
  <si>
    <t>神戸えーしー</t>
  </si>
  <si>
    <t>兵庫マスターズ</t>
  </si>
  <si>
    <t>報徳学園高</t>
  </si>
  <si>
    <t>鳴尾高</t>
  </si>
  <si>
    <t>甲南学園AC</t>
  </si>
  <si>
    <t>鈴蘭NAC</t>
  </si>
  <si>
    <t>尼崎双星高</t>
  </si>
  <si>
    <t>葛中</t>
  </si>
  <si>
    <t>河合一中</t>
  </si>
  <si>
    <t>つげJr.陸上クラブ</t>
  </si>
  <si>
    <t>ならスポＲＣ(中)</t>
  </si>
  <si>
    <t>奈良マスターズ</t>
  </si>
  <si>
    <t>鴻ノ池陸上クラブ</t>
  </si>
  <si>
    <t>鴻ノ池SC(中)</t>
  </si>
  <si>
    <t>奈良スポーツクラブ</t>
  </si>
  <si>
    <t>大和精機</t>
  </si>
  <si>
    <t>聖心学園高</t>
  </si>
  <si>
    <t>有功中</t>
  </si>
  <si>
    <t>県立和歌山高</t>
  </si>
  <si>
    <t>那賀高</t>
  </si>
  <si>
    <t>文成中</t>
  </si>
  <si>
    <t>星林高</t>
  </si>
  <si>
    <t>楠見中</t>
  </si>
  <si>
    <t>明和中</t>
  </si>
  <si>
    <t>邑久中</t>
  </si>
  <si>
    <t>ＯＵＦ</t>
  </si>
  <si>
    <t>岡山陸協</t>
  </si>
  <si>
    <t>岡山AC</t>
  </si>
  <si>
    <t>三菱自動車水島</t>
  </si>
  <si>
    <t>吉備中</t>
  </si>
  <si>
    <t>広島皆実高</t>
  </si>
  <si>
    <t>HSC</t>
  </si>
  <si>
    <t>周南市役所</t>
  </si>
  <si>
    <t>TTF</t>
  </si>
  <si>
    <t>小豆島中央高</t>
  </si>
  <si>
    <t>八幡浜高</t>
  </si>
  <si>
    <t>高知union</t>
  </si>
  <si>
    <t>滋賀医科大</t>
  </si>
  <si>
    <t>大阪工業大</t>
  </si>
  <si>
    <t>山梨学院大</t>
  </si>
  <si>
    <t>青山学院大</t>
  </si>
  <si>
    <t>大阪経済法科大</t>
  </si>
  <si>
    <t>立教大</t>
  </si>
  <si>
    <t>京都文教大</t>
  </si>
  <si>
    <t>京都薬科大</t>
  </si>
  <si>
    <t>京都女子大</t>
  </si>
  <si>
    <t>滋賀大</t>
  </si>
  <si>
    <t>東北大</t>
  </si>
  <si>
    <t>奈良大</t>
  </si>
  <si>
    <t>新人戦</t>
  </si>
  <si>
    <t>競技者参加申込一覧表</t>
  </si>
  <si>
    <t>2021年度　奈良市陸協</t>
  </si>
  <si>
    <t>市中学新人戦男子 １００ｍ</t>
  </si>
  <si>
    <t>市中学新人戦男子 １５００ｍ</t>
  </si>
  <si>
    <t>市中学新人戦男子 走高跳</t>
  </si>
  <si>
    <t>市中学新人戦男子 走幅跳</t>
  </si>
  <si>
    <t>市中学新人戦男子 砲丸投(5.0㎏)</t>
  </si>
  <si>
    <t>市中学新人戦女子 １００ｍ</t>
  </si>
  <si>
    <t>市中学新人戦女子  ８００ｍ</t>
  </si>
  <si>
    <t>市中学新人戦女子 走高跳</t>
  </si>
  <si>
    <t>市中学新人戦女子 走幅跳</t>
  </si>
  <si>
    <t>市中学新人戦女子 砲丸投(2.7㎏)</t>
  </si>
  <si>
    <t>00280</t>
  </si>
  <si>
    <t>00880</t>
  </si>
  <si>
    <t>07180</t>
  </si>
  <si>
    <t>07380</t>
  </si>
  <si>
    <t>08380</t>
  </si>
  <si>
    <t>00680</t>
  </si>
  <si>
    <t>08580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</si>
</sst>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s>
  <fonts count="65">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sz val="28"/>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1"/>
      <name val="ＭＳ Ｐゴシック"/>
      <family val="3"/>
    </font>
    <font>
      <b/>
      <sz val="10.5"/>
      <name val="ＭＳ 明朝"/>
      <family val="1"/>
    </font>
    <font>
      <sz val="7"/>
      <name val="ＭＳ 明朝"/>
      <family val="1"/>
    </font>
    <font>
      <sz val="16"/>
      <color indexed="10"/>
      <name val="ＭＳ Ｐゴシック"/>
      <family val="3"/>
    </font>
    <font>
      <u val="single"/>
      <sz val="16"/>
      <color indexed="10"/>
      <name val="ＭＳ Ｐゴシック"/>
      <family val="3"/>
    </font>
    <font>
      <sz val="16"/>
      <color indexed="10"/>
      <name val="UD デジタル 教科書体 N-B"/>
      <family val="1"/>
    </font>
    <font>
      <b/>
      <sz val="22"/>
      <color indexed="10"/>
      <name val="UD デジタル 教科書体 N-B"/>
      <family val="1"/>
    </font>
    <font>
      <sz val="9"/>
      <name val="Meiryo UI"/>
      <family val="3"/>
    </font>
    <font>
      <sz val="16"/>
      <color rgb="FFFF0000"/>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ck"/>
      <right style="thick"/>
      <top style="thick"/>
      <bottom>
        <color indexed="63"/>
      </bottom>
    </border>
    <border>
      <left style="thick"/>
      <right style="thick"/>
      <top>
        <color indexed="63"/>
      </top>
      <bottom style="thick"/>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style="thin"/>
      <right>
        <color indexed="63"/>
      </right>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ck">
        <color rgb="FF000000"/>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11" fillId="4" borderId="0" applyNumberFormat="0" applyBorder="0" applyAlignment="0" applyProtection="0"/>
  </cellStyleXfs>
  <cellXfs count="182">
    <xf numFmtId="0" fontId="0" fillId="0" borderId="0" xfId="0" applyAlignment="1">
      <alignment vertical="center"/>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7" xfId="0" applyFont="1" applyBorder="1" applyAlignment="1">
      <alignment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59" fillId="0" borderId="0" xfId="0" applyFont="1" applyAlignment="1">
      <alignment horizontal="left" vertical="center"/>
    </xf>
    <xf numFmtId="0" fontId="60" fillId="0" borderId="0" xfId="0" applyFont="1" applyAlignment="1">
      <alignment horizontal="left" vertical="center"/>
    </xf>
    <xf numFmtId="181" fontId="0" fillId="0" borderId="0" xfId="0" applyNumberFormat="1" applyAlignment="1">
      <alignment vertical="center"/>
    </xf>
    <xf numFmtId="0" fontId="32"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33" fillId="0" borderId="0" xfId="0" applyFont="1" applyAlignment="1">
      <alignment vertical="center"/>
    </xf>
    <xf numFmtId="0" fontId="63" fillId="0" borderId="0" xfId="0" applyFont="1" applyAlignment="1">
      <alignment vertical="center"/>
    </xf>
    <xf numFmtId="1" fontId="35" fillId="29" borderId="12" xfId="61" applyFont="1" applyFill="1" applyBorder="1" applyAlignment="1">
      <alignment horizontal="center" vertical="center"/>
      <protection/>
    </xf>
    <xf numFmtId="1" fontId="35" fillId="0" borderId="0" xfId="61"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3" fillId="0" borderId="0" xfId="0" applyNumberFormat="1" applyFont="1" applyAlignment="1">
      <alignment vertical="center"/>
    </xf>
    <xf numFmtId="11" fontId="32" fillId="0" borderId="0" xfId="0" applyNumberFormat="1" applyFont="1" applyAlignment="1">
      <alignment vertical="center"/>
    </xf>
    <xf numFmtId="0" fontId="37" fillId="0" borderId="12" xfId="0" applyFont="1" applyBorder="1" applyAlignment="1">
      <alignment horizontal="center" vertical="center"/>
    </xf>
    <xf numFmtId="0" fontId="37" fillId="0" borderId="14" xfId="0" applyFont="1" applyBorder="1" applyAlignment="1">
      <alignment vertical="center"/>
    </xf>
    <xf numFmtId="0" fontId="37" fillId="0" borderId="26" xfId="0" applyFont="1" applyBorder="1" applyAlignment="1">
      <alignment vertical="center"/>
    </xf>
    <xf numFmtId="0" fontId="37" fillId="0" borderId="13" xfId="0" applyFont="1" applyBorder="1" applyAlignment="1">
      <alignment vertical="center"/>
    </xf>
    <xf numFmtId="0" fontId="37" fillId="0" borderId="27" xfId="0" applyFont="1" applyBorder="1" applyAlignment="1">
      <alignment vertical="center"/>
    </xf>
    <xf numFmtId="0" fontId="37" fillId="27" borderId="13" xfId="0" applyFont="1" applyFill="1" applyBorder="1" applyAlignment="1">
      <alignment vertical="center"/>
    </xf>
    <xf numFmtId="0" fontId="37" fillId="0" borderId="15" xfId="0" applyFont="1" applyBorder="1" applyAlignment="1">
      <alignment vertical="center"/>
    </xf>
    <xf numFmtId="0" fontId="37" fillId="0" borderId="28" xfId="0" applyFont="1" applyBorder="1" applyAlignment="1">
      <alignment vertical="center"/>
    </xf>
    <xf numFmtId="0" fontId="37" fillId="0" borderId="29" xfId="0" applyFont="1" applyBorder="1" applyAlignment="1">
      <alignment vertical="center"/>
    </xf>
    <xf numFmtId="0" fontId="37" fillId="0" borderId="0" xfId="0" applyFont="1" applyBorder="1" applyAlignment="1">
      <alignment vertical="center"/>
    </xf>
    <xf numFmtId="0" fontId="37" fillId="0" borderId="30" xfId="0" applyFont="1" applyBorder="1" applyAlignment="1">
      <alignment vertical="center"/>
    </xf>
    <xf numFmtId="0" fontId="37" fillId="0" borderId="31"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3" fillId="0" borderId="0" xfId="0" applyFont="1" applyAlignment="1">
      <alignment vertical="center"/>
    </xf>
    <xf numFmtId="0" fontId="44" fillId="0" borderId="0" xfId="0" applyFont="1" applyAlignment="1">
      <alignment horizontal="center" vertical="center"/>
    </xf>
    <xf numFmtId="0" fontId="46" fillId="0" borderId="0" xfId="0" applyFont="1" applyAlignment="1">
      <alignment horizontal="center"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37" fillId="0" borderId="32" xfId="0" applyFont="1" applyBorder="1" applyAlignment="1">
      <alignment horizontal="center" vertical="center"/>
    </xf>
    <xf numFmtId="0" fontId="37" fillId="0" borderId="33" xfId="0" applyFont="1" applyBorder="1" applyAlignment="1">
      <alignment horizontal="center" vertical="center"/>
    </xf>
    <xf numFmtId="0" fontId="37" fillId="0" borderId="34" xfId="0" applyFont="1" applyBorder="1" applyAlignment="1">
      <alignment horizontal="center" vertical="center"/>
    </xf>
    <xf numFmtId="0" fontId="47" fillId="0" borderId="34" xfId="0" applyFont="1" applyBorder="1" applyAlignment="1">
      <alignment horizontal="center" vertical="center"/>
    </xf>
    <xf numFmtId="1" fontId="35" fillId="28" borderId="12" xfId="61" applyFont="1" applyFill="1" applyBorder="1" applyAlignment="1">
      <alignment horizontal="center" vertical="center"/>
      <protection/>
    </xf>
    <xf numFmtId="1" fontId="48" fillId="0" borderId="12" xfId="61" applyFont="1" applyBorder="1" applyAlignment="1" applyProtection="1">
      <alignment horizontal="left" vertical="center"/>
      <protection locked="0"/>
    </xf>
    <xf numFmtId="0" fontId="48" fillId="0" borderId="0" xfId="0" applyFont="1" applyAlignment="1">
      <alignment vertical="center"/>
    </xf>
    <xf numFmtId="1" fontId="50" fillId="0" borderId="32" xfId="61" applyFont="1" applyBorder="1" applyProtection="1">
      <alignment/>
      <protection locked="0"/>
    </xf>
    <xf numFmtId="1" fontId="50" fillId="0" borderId="33" xfId="61" applyFont="1" applyBorder="1" applyProtection="1">
      <alignment/>
      <protection locked="0"/>
    </xf>
    <xf numFmtId="0" fontId="47" fillId="0" borderId="10" xfId="0" applyFont="1" applyBorder="1" applyAlignment="1">
      <alignment horizontal="center" vertical="center"/>
    </xf>
    <xf numFmtId="1" fontId="50" fillId="0" borderId="35" xfId="61" applyFont="1" applyBorder="1" applyProtection="1">
      <alignment/>
      <protection locked="0"/>
    </xf>
    <xf numFmtId="1" fontId="50" fillId="0" borderId="36" xfId="61" applyFont="1" applyBorder="1" applyProtection="1">
      <alignment/>
      <protection locked="0"/>
    </xf>
    <xf numFmtId="1" fontId="50" fillId="0" borderId="37" xfId="61" applyFont="1" applyBorder="1" applyProtection="1">
      <alignment/>
      <protection locked="0"/>
    </xf>
    <xf numFmtId="1" fontId="50" fillId="0" borderId="38" xfId="61" applyFont="1" applyBorder="1" applyProtection="1">
      <alignment/>
      <protection locked="0"/>
    </xf>
    <xf numFmtId="0" fontId="47" fillId="0" borderId="0" xfId="0" applyFont="1" applyAlignment="1">
      <alignment horizontal="center" vertical="center"/>
    </xf>
    <xf numFmtId="1" fontId="48" fillId="0" borderId="0" xfId="61" applyFont="1" applyAlignment="1" applyProtection="1">
      <alignment horizontal="left" vertical="center"/>
      <protection locked="0"/>
    </xf>
    <xf numFmtId="1" fontId="49" fillId="0" borderId="0" xfId="61" applyFont="1" applyAlignment="1">
      <alignment vertical="center"/>
      <protection/>
    </xf>
    <xf numFmtId="1" fontId="50" fillId="0" borderId="0" xfId="61" applyFont="1" applyAlignment="1">
      <alignment horizontal="center"/>
      <protection/>
    </xf>
    <xf numFmtId="1" fontId="35" fillId="30" borderId="0" xfId="61" applyFont="1" applyFill="1" applyAlignment="1">
      <alignment horizontal="center" vertical="center"/>
      <protection/>
    </xf>
    <xf numFmtId="0" fontId="37" fillId="11" borderId="39"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0" applyFont="1" applyBorder="1" applyAlignment="1" applyProtection="1">
      <alignment horizontal="left" vertical="center" wrapText="1"/>
      <protection locked="0"/>
    </xf>
    <xf numFmtId="0" fontId="37" fillId="0" borderId="40" xfId="0" applyFont="1" applyBorder="1" applyAlignment="1" applyProtection="1">
      <alignment vertical="center"/>
      <protection locked="0"/>
    </xf>
    <xf numFmtId="0" fontId="49"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41" xfId="0" applyFont="1" applyFill="1" applyBorder="1" applyAlignment="1" applyProtection="1">
      <alignment horizontal="left" vertical="center"/>
      <protection locked="0"/>
    </xf>
    <xf numFmtId="181" fontId="37" fillId="0" borderId="10" xfId="60" applyNumberFormat="1" applyFont="1" applyBorder="1" applyAlignment="1" applyProtection="1">
      <alignment horizontal="left" vertical="center"/>
      <protection locked="0"/>
    </xf>
    <xf numFmtId="181" fontId="37" fillId="0" borderId="0" xfId="60" applyNumberFormat="1" applyFont="1" applyAlignment="1" applyProtection="1">
      <alignment horizontal="left" vertical="center"/>
      <protection locked="0"/>
    </xf>
    <xf numFmtId="0" fontId="37" fillId="0" borderId="10" xfId="62"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2" fillId="0" borderId="0" xfId="0" applyFont="1" applyAlignment="1">
      <alignment vertical="center"/>
    </xf>
    <xf numFmtId="0" fontId="29" fillId="0" borderId="0" xfId="0" applyFont="1" applyAlignment="1">
      <alignment vertical="center"/>
    </xf>
    <xf numFmtId="0" fontId="29"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7" fillId="24" borderId="41" xfId="0" applyFont="1" applyFill="1" applyBorder="1" applyAlignment="1">
      <alignment vertical="center"/>
    </xf>
    <xf numFmtId="0" fontId="37" fillId="0" borderId="48" xfId="0" applyFont="1" applyFill="1" applyBorder="1" applyAlignment="1">
      <alignment vertical="center"/>
    </xf>
    <xf numFmtId="0" fontId="37" fillId="0" borderId="48" xfId="0" applyFont="1" applyFill="1" applyBorder="1" applyAlignment="1" applyProtection="1">
      <alignment horizontal="left" vertical="center"/>
      <protection locked="0"/>
    </xf>
    <xf numFmtId="181" fontId="37" fillId="0" borderId="0" xfId="60" applyNumberFormat="1"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0" fillId="26" borderId="13" xfId="0" applyFill="1" applyBorder="1" applyAlignment="1">
      <alignment horizontal="center" vertical="center"/>
    </xf>
    <xf numFmtId="49" fontId="0" fillId="0" borderId="0" xfId="0" applyNumberFormat="1" applyAlignment="1">
      <alignment horizontal="left" vertical="center"/>
    </xf>
    <xf numFmtId="0" fontId="0" fillId="29" borderId="10" xfId="0" applyFill="1" applyBorder="1" applyAlignment="1" applyProtection="1">
      <alignment horizontal="center" vertical="center"/>
      <protection locked="0"/>
    </xf>
    <xf numFmtId="0" fontId="0" fillId="0" borderId="10" xfId="62" applyFont="1" applyBorder="1" applyAlignment="1" applyProtection="1">
      <alignment horizontal="left" vertical="center"/>
      <protection locked="0"/>
    </xf>
    <xf numFmtId="0" fontId="0" fillId="31" borderId="10" xfId="0" applyFont="1" applyFill="1" applyBorder="1" applyAlignment="1" applyProtection="1">
      <alignment horizontal="center" vertical="center" wrapText="1"/>
      <protection locked="0"/>
    </xf>
    <xf numFmtId="0" fontId="0" fillId="0" borderId="10" xfId="60" applyBorder="1" applyAlignment="1" applyProtection="1">
      <alignment horizontal="center" vertical="center" wrapText="1"/>
      <protection locked="0"/>
    </xf>
    <xf numFmtId="0" fontId="61" fillId="0" borderId="26" xfId="0" applyFont="1" applyBorder="1" applyAlignment="1">
      <alignment horizontal="left" vertical="center" wrapText="1"/>
    </xf>
    <xf numFmtId="0" fontId="61" fillId="0" borderId="29" xfId="0" applyFont="1" applyBorder="1" applyAlignment="1">
      <alignment horizontal="left" vertical="center"/>
    </xf>
    <xf numFmtId="0" fontId="61" fillId="0" borderId="30" xfId="0" applyFont="1" applyBorder="1" applyAlignment="1">
      <alignment horizontal="left" vertical="center"/>
    </xf>
    <xf numFmtId="0" fontId="61" fillId="0" borderId="27" xfId="0" applyFont="1" applyBorder="1" applyAlignment="1">
      <alignment horizontal="left" vertical="center"/>
    </xf>
    <xf numFmtId="0" fontId="61" fillId="0" borderId="0" xfId="0" applyFont="1" applyBorder="1" applyAlignment="1">
      <alignment horizontal="left" vertical="center"/>
    </xf>
    <xf numFmtId="0" fontId="61" fillId="0" borderId="31" xfId="0" applyFont="1" applyBorder="1" applyAlignment="1">
      <alignment horizontal="left" vertical="center"/>
    </xf>
    <xf numFmtId="0" fontId="61" fillId="0" borderId="28" xfId="0" applyFont="1" applyBorder="1" applyAlignment="1">
      <alignment horizontal="left" vertical="center"/>
    </xf>
    <xf numFmtId="0" fontId="61" fillId="0" borderId="49" xfId="0" applyFont="1" applyBorder="1" applyAlignment="1">
      <alignment horizontal="left" vertical="center"/>
    </xf>
    <xf numFmtId="0" fontId="61" fillId="0" borderId="50" xfId="0" applyFont="1" applyBorder="1" applyAlignment="1">
      <alignment horizontal="left" vertical="center"/>
    </xf>
    <xf numFmtId="0" fontId="64" fillId="0" borderId="0" xfId="0" applyFont="1" applyAlignment="1">
      <alignment horizontal="left" vertical="center"/>
    </xf>
    <xf numFmtId="0" fontId="37" fillId="0" borderId="0" xfId="0" applyFont="1" applyAlignment="1">
      <alignment horizontal="left" vertical="center"/>
    </xf>
    <xf numFmtId="0" fontId="37" fillId="0" borderId="49" xfId="0" applyFont="1" applyBorder="1" applyAlignment="1">
      <alignment horizontal="left" vertical="center"/>
    </xf>
    <xf numFmtId="0" fontId="37" fillId="0" borderId="51" xfId="0" applyFont="1" applyBorder="1" applyAlignment="1">
      <alignment horizontal="center" vertical="center"/>
    </xf>
    <xf numFmtId="0" fontId="37" fillId="0" borderId="52" xfId="0" applyFont="1" applyBorder="1" applyAlignment="1">
      <alignment horizontal="center" vertical="center"/>
    </xf>
    <xf numFmtId="0" fontId="37" fillId="0" borderId="26" xfId="0" applyFont="1" applyBorder="1" applyAlignment="1">
      <alignment horizontal="center" vertical="center"/>
    </xf>
    <xf numFmtId="0" fontId="37" fillId="0" borderId="30" xfId="0" applyFont="1" applyBorder="1" applyAlignment="1">
      <alignment horizontal="center" vertical="center"/>
    </xf>
    <xf numFmtId="0" fontId="37" fillId="0" borderId="53" xfId="0" applyFont="1" applyBorder="1" applyAlignment="1">
      <alignment horizontal="center" vertical="center"/>
    </xf>
    <xf numFmtId="0" fontId="37" fillId="0" borderId="12" xfId="0" applyFont="1" applyBorder="1" applyAlignment="1">
      <alignment horizontal="center" vertical="center"/>
    </xf>
    <xf numFmtId="0" fontId="37" fillId="11" borderId="54" xfId="0" applyFont="1" applyFill="1" applyBorder="1" applyAlignment="1">
      <alignment horizontal="center" vertical="center"/>
    </xf>
    <xf numFmtId="0" fontId="37" fillId="11" borderId="41" xfId="0" applyFont="1" applyFill="1" applyBorder="1" applyAlignment="1">
      <alignment horizontal="center" vertical="center"/>
    </xf>
    <xf numFmtId="0" fontId="37" fillId="11" borderId="40" xfId="0" applyFont="1" applyFill="1" applyBorder="1" applyAlignment="1">
      <alignment horizontal="center" vertical="center"/>
    </xf>
    <xf numFmtId="0" fontId="37" fillId="0" borderId="0" xfId="0" applyFont="1" applyFill="1" applyBorder="1" applyAlignment="1">
      <alignment horizontal="center" vertical="center"/>
    </xf>
    <xf numFmtId="0" fontId="41" fillId="0" borderId="0" xfId="0" applyFont="1" applyAlignment="1">
      <alignment horizontal="left" vertical="center"/>
    </xf>
    <xf numFmtId="0" fontId="42" fillId="0" borderId="26" xfId="0" applyFont="1" applyBorder="1" applyAlignment="1" applyProtection="1">
      <alignment horizontal="center" vertical="center"/>
      <protection locked="0"/>
    </xf>
    <xf numFmtId="0" fontId="42" fillId="0" borderId="30" xfId="0" applyFont="1" applyBorder="1" applyAlignment="1" applyProtection="1">
      <alignment horizontal="center" vertical="center"/>
      <protection locked="0"/>
    </xf>
    <xf numFmtId="0" fontId="42" fillId="0" borderId="28" xfId="0" applyFont="1" applyBorder="1" applyAlignment="1" applyProtection="1">
      <alignment horizontal="center" vertical="center"/>
      <protection locked="0"/>
    </xf>
    <xf numFmtId="0" fontId="42" fillId="0" borderId="50" xfId="0" applyFont="1" applyBorder="1" applyAlignment="1" applyProtection="1">
      <alignment horizontal="center" vertical="center"/>
      <protection locked="0"/>
    </xf>
    <xf numFmtId="0" fontId="45" fillId="0" borderId="0" xfId="0" applyFont="1" applyAlignment="1">
      <alignment horizontal="right" vertical="center"/>
    </xf>
    <xf numFmtId="0" fontId="41" fillId="0" borderId="0" xfId="0" applyFont="1" applyAlignment="1">
      <alignment horizontal="right"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48" xfId="0" applyFont="1" applyFill="1" applyBorder="1" applyAlignment="1">
      <alignment horizontal="center" vertical="center"/>
    </xf>
    <xf numFmtId="1" fontId="49" fillId="0" borderId="57" xfId="61" applyFont="1" applyBorder="1" applyAlignment="1">
      <alignment horizontal="center" vertical="center"/>
      <protection/>
    </xf>
    <xf numFmtId="1" fontId="49" fillId="0" borderId="58" xfId="61" applyFont="1" applyBorder="1" applyAlignment="1">
      <alignment horizontal="center" vertical="center"/>
      <protection/>
    </xf>
    <xf numFmtId="1" fontId="49" fillId="0" borderId="59" xfId="61" applyFont="1" applyBorder="1" applyAlignment="1">
      <alignment horizontal="center" vertical="center"/>
      <protection/>
    </xf>
    <xf numFmtId="0" fontId="27" fillId="0" borderId="0" xfId="0" applyFont="1" applyBorder="1" applyAlignment="1">
      <alignment horizontal="center" vertical="center"/>
    </xf>
    <xf numFmtId="0" fontId="21" fillId="0" borderId="10" xfId="0" applyFont="1" applyBorder="1" applyAlignment="1">
      <alignment horizontal="center" vertical="center"/>
    </xf>
    <xf numFmtId="1" fontId="21" fillId="0" borderId="10" xfId="0" applyNumberFormat="1" applyFont="1" applyBorder="1" applyAlignment="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24" fillId="0" borderId="10" xfId="0" applyFont="1" applyBorder="1" applyAlignment="1">
      <alignment horizontal="center" vertical="center"/>
    </xf>
    <xf numFmtId="0" fontId="24" fillId="0" borderId="40"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30" fillId="0" borderId="60" xfId="0" applyFont="1" applyBorder="1" applyAlignment="1">
      <alignment horizontal="center" vertical="center" wrapText="1"/>
    </xf>
    <xf numFmtId="0" fontId="29" fillId="0" borderId="0" xfId="0" applyFont="1" applyAlignment="1">
      <alignment horizontal="left" vertical="center"/>
    </xf>
    <xf numFmtId="0" fontId="26" fillId="0" borderId="0" xfId="0" applyFont="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標準_入力シート_8" xfId="62"/>
    <cellStyle name="良い" xfId="63"/>
  </cellStyles>
  <dxfs count="15">
    <dxf>
      <font>
        <color auto="1"/>
      </font>
      <fill>
        <patternFill>
          <bgColor rgb="FF00B0F0"/>
        </patternFill>
      </fill>
    </dxf>
    <dxf>
      <fill>
        <patternFill>
          <bgColor rgb="FFFF0000"/>
        </patternFill>
      </fill>
    </dxf>
    <dxf>
      <font>
        <color auto="1"/>
      </font>
      <fill>
        <patternFill>
          <bgColor rgb="FF00B0F0"/>
        </patternFill>
      </fill>
    </dxf>
    <dxf>
      <fill>
        <patternFill>
          <bgColor rgb="FFFF0000"/>
        </patternFill>
      </fill>
    </dxf>
    <dxf>
      <font>
        <color auto="1"/>
      </font>
      <fill>
        <patternFill>
          <bgColor rgb="FF00B0F0"/>
        </patternFill>
      </fill>
    </dxf>
    <dxf>
      <fill>
        <patternFill>
          <bgColor rgb="FFFF0000"/>
        </patternFill>
      </fill>
    </dxf>
    <dxf>
      <font>
        <color auto="1"/>
      </font>
      <fill>
        <patternFill>
          <bgColor rgb="FF00B0F0"/>
        </patternFill>
      </fill>
    </dxf>
    <dxf>
      <fill>
        <patternFill>
          <bgColor rgb="FFFF0000"/>
        </patternFill>
      </fill>
    </dxf>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0070C0"/>
        </patternFill>
      </fill>
      <border/>
    </dxf>
    <dxf>
      <font>
        <color auto="1"/>
      </font>
      <fill>
        <patternFill>
          <bgColor rgb="FF00B0F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30</xdr:row>
      <xdr:rowOff>0</xdr:rowOff>
    </xdr:from>
    <xdr:to>
      <xdr:col>3</xdr:col>
      <xdr:colOff>57150</xdr:colOff>
      <xdr:row>31</xdr:row>
      <xdr:rowOff>57150</xdr:rowOff>
    </xdr:to>
    <xdr:pic>
      <xdr:nvPicPr>
        <xdr:cNvPr id="1" name="図 9"/>
        <xdr:cNvPicPr preferRelativeResize="1">
          <a:picLocks noChangeAspect="1"/>
        </xdr:cNvPicPr>
      </xdr:nvPicPr>
      <xdr:blipFill>
        <a:blip r:embed="rId1"/>
        <a:stretch>
          <a:fillRect/>
        </a:stretch>
      </xdr:blipFill>
      <xdr:spPr>
        <a:xfrm>
          <a:off x="1371600" y="7000875"/>
          <a:ext cx="819150" cy="381000"/>
        </a:xfrm>
        <a:prstGeom prst="rect">
          <a:avLst/>
        </a:prstGeom>
        <a:noFill/>
        <a:ln w="9525" cmpd="sng">
          <a:noFill/>
        </a:ln>
      </xdr:spPr>
    </xdr:pic>
    <xdr:clientData/>
  </xdr:twoCellAnchor>
  <xdr:twoCellAnchor editAs="oneCell">
    <xdr:from>
      <xdr:col>2</xdr:col>
      <xdr:colOff>0</xdr:colOff>
      <xdr:row>30</xdr:row>
      <xdr:rowOff>0</xdr:rowOff>
    </xdr:from>
    <xdr:to>
      <xdr:col>3</xdr:col>
      <xdr:colOff>57150</xdr:colOff>
      <xdr:row>31</xdr:row>
      <xdr:rowOff>57150</xdr:rowOff>
    </xdr:to>
    <xdr:pic>
      <xdr:nvPicPr>
        <xdr:cNvPr id="2" name="図 10"/>
        <xdr:cNvPicPr preferRelativeResize="1">
          <a:picLocks noChangeAspect="1"/>
        </xdr:cNvPicPr>
      </xdr:nvPicPr>
      <xdr:blipFill>
        <a:blip r:embed="rId1"/>
        <a:stretch>
          <a:fillRect/>
        </a:stretch>
      </xdr:blipFill>
      <xdr:spPr>
        <a:xfrm>
          <a:off x="1371600" y="7000875"/>
          <a:ext cx="819150" cy="381000"/>
        </a:xfrm>
        <a:prstGeom prst="rect">
          <a:avLst/>
        </a:prstGeom>
        <a:noFill/>
        <a:ln w="9525" cmpd="sng">
          <a:noFill/>
        </a:ln>
      </xdr:spPr>
    </xdr:pic>
    <xdr:clientData/>
  </xdr:twoCellAnchor>
  <xdr:twoCellAnchor editAs="oneCell">
    <xdr:from>
      <xdr:col>2</xdr:col>
      <xdr:colOff>19050</xdr:colOff>
      <xdr:row>27</xdr:row>
      <xdr:rowOff>0</xdr:rowOff>
    </xdr:from>
    <xdr:to>
      <xdr:col>2</xdr:col>
      <xdr:colOff>295275</xdr:colOff>
      <xdr:row>28</xdr:row>
      <xdr:rowOff>104775</xdr:rowOff>
    </xdr:to>
    <xdr:pic>
      <xdr:nvPicPr>
        <xdr:cNvPr id="3" name="図 14"/>
        <xdr:cNvPicPr preferRelativeResize="1">
          <a:picLocks noChangeAspect="1"/>
        </xdr:cNvPicPr>
      </xdr:nvPicPr>
      <xdr:blipFill>
        <a:blip r:embed="rId2"/>
        <a:stretch>
          <a:fillRect/>
        </a:stretch>
      </xdr:blipFill>
      <xdr:spPr>
        <a:xfrm>
          <a:off x="1390650" y="6372225"/>
          <a:ext cx="276225" cy="361950"/>
        </a:xfrm>
        <a:prstGeom prst="rect">
          <a:avLst/>
        </a:prstGeom>
        <a:noFill/>
        <a:ln w="9525" cmpd="sng">
          <a:noFill/>
        </a:ln>
      </xdr:spPr>
    </xdr:pic>
    <xdr:clientData/>
  </xdr:twoCellAnchor>
  <xdr:twoCellAnchor editAs="oneCell">
    <xdr:from>
      <xdr:col>1</xdr:col>
      <xdr:colOff>657225</xdr:colOff>
      <xdr:row>43</xdr:row>
      <xdr:rowOff>38100</xdr:rowOff>
    </xdr:from>
    <xdr:to>
      <xdr:col>3</xdr:col>
      <xdr:colOff>133350</xdr:colOff>
      <xdr:row>44</xdr:row>
      <xdr:rowOff>133350</xdr:rowOff>
    </xdr:to>
    <xdr:pic>
      <xdr:nvPicPr>
        <xdr:cNvPr id="4" name="図 9"/>
        <xdr:cNvPicPr preferRelativeResize="1">
          <a:picLocks noChangeAspect="1"/>
        </xdr:cNvPicPr>
      </xdr:nvPicPr>
      <xdr:blipFill>
        <a:blip r:embed="rId3"/>
        <a:stretch>
          <a:fillRect/>
        </a:stretch>
      </xdr:blipFill>
      <xdr:spPr>
        <a:xfrm>
          <a:off x="1343025" y="9858375"/>
          <a:ext cx="923925" cy="352425"/>
        </a:xfrm>
        <a:prstGeom prst="rect">
          <a:avLst/>
        </a:prstGeom>
        <a:noFill/>
        <a:ln w="9525" cmpd="sng">
          <a:noFill/>
        </a:ln>
      </xdr:spPr>
    </xdr:pic>
    <xdr:clientData/>
  </xdr:twoCellAnchor>
  <xdr:twoCellAnchor editAs="oneCell">
    <xdr:from>
      <xdr:col>1</xdr:col>
      <xdr:colOff>676275</xdr:colOff>
      <xdr:row>46</xdr:row>
      <xdr:rowOff>0</xdr:rowOff>
    </xdr:from>
    <xdr:to>
      <xdr:col>2</xdr:col>
      <xdr:colOff>504825</xdr:colOff>
      <xdr:row>47</xdr:row>
      <xdr:rowOff>133350</xdr:rowOff>
    </xdr:to>
    <xdr:pic>
      <xdr:nvPicPr>
        <xdr:cNvPr id="5" name="図 10"/>
        <xdr:cNvPicPr preferRelativeResize="1">
          <a:picLocks noChangeAspect="1"/>
        </xdr:cNvPicPr>
      </xdr:nvPicPr>
      <xdr:blipFill>
        <a:blip r:embed="rId4"/>
        <a:stretch>
          <a:fillRect/>
        </a:stretch>
      </xdr:blipFill>
      <xdr:spPr>
        <a:xfrm>
          <a:off x="1362075" y="10420350"/>
          <a:ext cx="514350" cy="390525"/>
        </a:xfrm>
        <a:prstGeom prst="rect">
          <a:avLst/>
        </a:prstGeom>
        <a:noFill/>
        <a:ln w="9525" cmpd="sng">
          <a:noFill/>
        </a:ln>
      </xdr:spPr>
    </xdr:pic>
    <xdr:clientData/>
  </xdr:twoCellAnchor>
  <xdr:twoCellAnchor editAs="oneCell">
    <xdr:from>
      <xdr:col>1</xdr:col>
      <xdr:colOff>657225</xdr:colOff>
      <xdr:row>49</xdr:row>
      <xdr:rowOff>57150</xdr:rowOff>
    </xdr:from>
    <xdr:to>
      <xdr:col>3</xdr:col>
      <xdr:colOff>66675</xdr:colOff>
      <xdr:row>50</xdr:row>
      <xdr:rowOff>171450</xdr:rowOff>
    </xdr:to>
    <xdr:pic>
      <xdr:nvPicPr>
        <xdr:cNvPr id="6" name="図 11"/>
        <xdr:cNvPicPr preferRelativeResize="1">
          <a:picLocks noChangeAspect="1"/>
        </xdr:cNvPicPr>
      </xdr:nvPicPr>
      <xdr:blipFill>
        <a:blip r:embed="rId5"/>
        <a:stretch>
          <a:fillRect/>
        </a:stretch>
      </xdr:blipFill>
      <xdr:spPr>
        <a:xfrm>
          <a:off x="1343025" y="11068050"/>
          <a:ext cx="857250" cy="371475"/>
        </a:xfrm>
        <a:prstGeom prst="rect">
          <a:avLst/>
        </a:prstGeom>
        <a:noFill/>
        <a:ln w="9525" cmpd="sng">
          <a:noFill/>
        </a:ln>
      </xdr:spPr>
    </xdr:pic>
    <xdr:clientData/>
  </xdr:twoCellAnchor>
  <xdr:twoCellAnchor editAs="oneCell">
    <xdr:from>
      <xdr:col>0</xdr:col>
      <xdr:colOff>152400</xdr:colOff>
      <xdr:row>35</xdr:row>
      <xdr:rowOff>0</xdr:rowOff>
    </xdr:from>
    <xdr:to>
      <xdr:col>4</xdr:col>
      <xdr:colOff>0</xdr:colOff>
      <xdr:row>36</xdr:row>
      <xdr:rowOff>200025</xdr:rowOff>
    </xdr:to>
    <xdr:pic>
      <xdr:nvPicPr>
        <xdr:cNvPr id="7" name="図 5"/>
        <xdr:cNvPicPr preferRelativeResize="1">
          <a:picLocks noChangeAspect="1"/>
        </xdr:cNvPicPr>
      </xdr:nvPicPr>
      <xdr:blipFill>
        <a:blip r:embed="rId6"/>
        <a:stretch>
          <a:fillRect/>
        </a:stretch>
      </xdr:blipFill>
      <xdr:spPr>
        <a:xfrm>
          <a:off x="152400" y="8201025"/>
          <a:ext cx="2667000" cy="466725"/>
        </a:xfrm>
        <a:prstGeom prst="rect">
          <a:avLst/>
        </a:prstGeom>
        <a:noFill/>
        <a:ln w="9525" cmpd="sng">
          <a:noFill/>
        </a:ln>
      </xdr:spPr>
    </xdr:pic>
    <xdr:clientData/>
  </xdr:twoCellAnchor>
  <xdr:twoCellAnchor>
    <xdr:from>
      <xdr:col>3</xdr:col>
      <xdr:colOff>219075</xdr:colOff>
      <xdr:row>7</xdr:row>
      <xdr:rowOff>114300</xdr:rowOff>
    </xdr:from>
    <xdr:to>
      <xdr:col>3</xdr:col>
      <xdr:colOff>676275</xdr:colOff>
      <xdr:row>9</xdr:row>
      <xdr:rowOff>0</xdr:rowOff>
    </xdr:to>
    <xdr:sp>
      <xdr:nvSpPr>
        <xdr:cNvPr id="8" name="矢印: 折線 2"/>
        <xdr:cNvSpPr>
          <a:spLocks/>
        </xdr:cNvSpPr>
      </xdr:nvSpPr>
      <xdr:spPr>
        <a:xfrm rot="16200000">
          <a:off x="2352675" y="1943100"/>
          <a:ext cx="457200"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4</xdr:row>
      <xdr:rowOff>200025</xdr:rowOff>
    </xdr:from>
    <xdr:to>
      <xdr:col>9</xdr:col>
      <xdr:colOff>295275</xdr:colOff>
      <xdr:row>6</xdr:row>
      <xdr:rowOff>180975</xdr:rowOff>
    </xdr:to>
    <xdr:pic>
      <xdr:nvPicPr>
        <xdr:cNvPr id="9" name="図 4"/>
        <xdr:cNvPicPr preferRelativeResize="1">
          <a:picLocks noChangeAspect="1"/>
        </xdr:cNvPicPr>
      </xdr:nvPicPr>
      <xdr:blipFill>
        <a:blip r:embed="rId7"/>
        <a:stretch>
          <a:fillRect/>
        </a:stretch>
      </xdr:blipFill>
      <xdr:spPr>
        <a:xfrm>
          <a:off x="1104900" y="1257300"/>
          <a:ext cx="5438775"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14</xdr:row>
      <xdr:rowOff>171450</xdr:rowOff>
    </xdr:from>
    <xdr:to>
      <xdr:col>20</xdr:col>
      <xdr:colOff>419100</xdr:colOff>
      <xdr:row>25</xdr:row>
      <xdr:rowOff>95250</xdr:rowOff>
    </xdr:to>
    <xdr:pic>
      <xdr:nvPicPr>
        <xdr:cNvPr id="10" name="図 5"/>
        <xdr:cNvPicPr preferRelativeResize="1">
          <a:picLocks noChangeAspect="1"/>
        </xdr:cNvPicPr>
      </xdr:nvPicPr>
      <xdr:blipFill>
        <a:blip r:embed="rId8"/>
        <a:stretch>
          <a:fillRect/>
        </a:stretch>
      </xdr:blipFill>
      <xdr:spPr>
        <a:xfrm>
          <a:off x="10544175" y="3752850"/>
          <a:ext cx="3667125" cy="2352675"/>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54</xdr:row>
      <xdr:rowOff>114300</xdr:rowOff>
    </xdr:from>
    <xdr:to>
      <xdr:col>14</xdr:col>
      <xdr:colOff>657225</xdr:colOff>
      <xdr:row>57</xdr:row>
      <xdr:rowOff>19050</xdr:rowOff>
    </xdr:to>
    <xdr:pic>
      <xdr:nvPicPr>
        <xdr:cNvPr id="11" name="図 6"/>
        <xdr:cNvPicPr preferRelativeResize="1">
          <a:picLocks noChangeAspect="1"/>
        </xdr:cNvPicPr>
      </xdr:nvPicPr>
      <xdr:blipFill>
        <a:blip r:embed="rId9"/>
        <a:stretch>
          <a:fillRect/>
        </a:stretch>
      </xdr:blipFill>
      <xdr:spPr>
        <a:xfrm>
          <a:off x="1114425" y="12144375"/>
          <a:ext cx="9220200" cy="476250"/>
        </a:xfrm>
        <a:prstGeom prst="rect">
          <a:avLst/>
        </a:prstGeom>
        <a:noFill/>
        <a:ln w="57150"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re-fs01\public\Users\kouhei.takemoto\AppData\Roaming\Microsoft\AddIns\Hebon.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definedNames>
      <definedName name="Hebo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3"/>
  <sheetViews>
    <sheetView showGridLines="0" zoomScale="85" zoomScaleNormal="85" zoomScalePageLayoutView="0" workbookViewId="0" topLeftCell="A1">
      <selection activeCell="A1" sqref="A1"/>
    </sheetView>
  </sheetViews>
  <sheetFormatPr defaultColWidth="9.00390625" defaultRowHeight="13.5"/>
  <cols>
    <col min="1" max="1" width="9.00390625" style="40" bestFit="1" customWidth="1"/>
    <col min="2" max="2" width="9.00390625" style="40" customWidth="1"/>
    <col min="3" max="3" width="10.00390625" style="40" bestFit="1" customWidth="1"/>
    <col min="4" max="16384" width="9.00390625" style="40" customWidth="1"/>
  </cols>
  <sheetData>
    <row r="2" ht="21">
      <c r="B2" s="40" t="s">
        <v>0</v>
      </c>
    </row>
    <row r="3" ht="21">
      <c r="B3" s="41" t="s">
        <v>1234</v>
      </c>
    </row>
    <row r="4" ht="21">
      <c r="B4" s="42" t="s">
        <v>1227</v>
      </c>
    </row>
    <row r="5" ht="20.25">
      <c r="B5" s="42"/>
    </row>
    <row r="6" ht="20.25">
      <c r="B6" s="42" t="s">
        <v>16</v>
      </c>
    </row>
    <row r="7" ht="20.25">
      <c r="B7" s="42"/>
    </row>
    <row r="8" ht="21">
      <c r="B8" s="42"/>
    </row>
    <row r="9" spans="2:5" ht="21">
      <c r="B9" s="42"/>
      <c r="E9" s="40" t="s">
        <v>1069</v>
      </c>
    </row>
    <row r="10" spans="2:5" ht="21">
      <c r="B10" s="42"/>
      <c r="E10" s="40" t="s">
        <v>1070</v>
      </c>
    </row>
    <row r="11" ht="21">
      <c r="B11" s="43"/>
    </row>
    <row r="12" ht="9" customHeight="1" thickBot="1">
      <c r="B12" s="44"/>
    </row>
    <row r="13" spans="2:5" ht="22.5" thickBot="1" thickTop="1">
      <c r="B13" s="44" t="s">
        <v>17</v>
      </c>
      <c r="C13" s="45" t="s">
        <v>38</v>
      </c>
      <c r="E13" s="41" t="s">
        <v>1195</v>
      </c>
    </row>
    <row r="14" spans="2:16" ht="22.5" thickBot="1" thickTop="1">
      <c r="B14" s="44"/>
      <c r="C14" s="45" t="s">
        <v>37</v>
      </c>
      <c r="E14" s="40" t="s">
        <v>51</v>
      </c>
      <c r="P14" s="42" t="s">
        <v>783</v>
      </c>
    </row>
    <row r="15" spans="2:15" ht="24.75" thickBot="1" thickTop="1">
      <c r="B15" s="44"/>
      <c r="C15" s="45" t="s">
        <v>46</v>
      </c>
      <c r="E15" s="40" t="s">
        <v>1228</v>
      </c>
      <c r="O15" s="42"/>
    </row>
    <row r="16" ht="9" customHeight="1" thickTop="1">
      <c r="B16" s="44"/>
    </row>
    <row r="17" ht="9" customHeight="1">
      <c r="B17" s="44"/>
    </row>
    <row r="18" spans="2:5" ht="22.5" customHeight="1">
      <c r="B18" s="44" t="s">
        <v>18</v>
      </c>
      <c r="C18" s="47" t="s">
        <v>44</v>
      </c>
      <c r="E18" s="40" t="s">
        <v>45</v>
      </c>
    </row>
    <row r="19" spans="2:5" ht="21" customHeight="1">
      <c r="B19" s="44"/>
      <c r="C19" s="48"/>
      <c r="E19" s="40" t="s">
        <v>1233</v>
      </c>
    </row>
    <row r="20" spans="2:3" ht="9.75" customHeight="1">
      <c r="B20" s="44"/>
      <c r="C20" s="107"/>
    </row>
    <row r="21" spans="2:3" ht="9.75" customHeight="1" thickBot="1">
      <c r="B21" s="44"/>
      <c r="C21" s="107"/>
    </row>
    <row r="22" spans="2:15" ht="24.75" customHeight="1" thickTop="1">
      <c r="B22" s="44"/>
      <c r="C22" s="49"/>
      <c r="J22" s="132" t="s">
        <v>1225</v>
      </c>
      <c r="K22" s="133"/>
      <c r="L22" s="133"/>
      <c r="M22" s="133"/>
      <c r="N22" s="133"/>
      <c r="O22" s="134"/>
    </row>
    <row r="23" spans="2:15" ht="20.25">
      <c r="B23" s="44" t="s">
        <v>19</v>
      </c>
      <c r="C23" s="50" t="s">
        <v>6</v>
      </c>
      <c r="D23" s="50" t="s">
        <v>46</v>
      </c>
      <c r="E23" s="40" t="s">
        <v>1224</v>
      </c>
      <c r="J23" s="135"/>
      <c r="K23" s="136"/>
      <c r="L23" s="136"/>
      <c r="M23" s="136"/>
      <c r="N23" s="136"/>
      <c r="O23" s="137"/>
    </row>
    <row r="24" spans="2:15" ht="21" thickBot="1">
      <c r="B24" s="44"/>
      <c r="C24" s="51"/>
      <c r="D24" s="52"/>
      <c r="E24" s="40" t="s">
        <v>1</v>
      </c>
      <c r="J24" s="138"/>
      <c r="K24" s="139"/>
      <c r="L24" s="139"/>
      <c r="M24" s="139"/>
      <c r="N24" s="139"/>
      <c r="O24" s="140"/>
    </row>
    <row r="25" spans="2:5" ht="19.5" customHeight="1" thickTop="1">
      <c r="B25" s="44"/>
      <c r="E25" s="40" t="s">
        <v>29</v>
      </c>
    </row>
    <row r="26" spans="2:5" ht="19.5" customHeight="1">
      <c r="B26" s="44"/>
      <c r="E26" s="40" t="s">
        <v>1228</v>
      </c>
    </row>
    <row r="27" ht="9" customHeight="1">
      <c r="B27" s="44"/>
    </row>
    <row r="28" spans="2:5" ht="20.25">
      <c r="B28" s="44" t="s">
        <v>20</v>
      </c>
      <c r="E28" s="40" t="s">
        <v>30</v>
      </c>
    </row>
    <row r="29" spans="2:5" ht="20.25">
      <c r="B29" s="44"/>
      <c r="E29" s="40" t="s">
        <v>2</v>
      </c>
    </row>
    <row r="30" ht="9" customHeight="1">
      <c r="B30" s="44"/>
    </row>
    <row r="31" spans="2:5" ht="25.5" customHeight="1">
      <c r="B31" s="44" t="s">
        <v>1067</v>
      </c>
      <c r="E31" s="40" t="s">
        <v>1229</v>
      </c>
    </row>
    <row r="32" ht="20.25">
      <c r="B32" s="44"/>
    </row>
    <row r="33" ht="9" customHeight="1">
      <c r="B33" s="44"/>
    </row>
    <row r="34" spans="2:5" ht="21">
      <c r="B34" s="44" t="s">
        <v>1068</v>
      </c>
      <c r="E34" s="44" t="s">
        <v>1100</v>
      </c>
    </row>
    <row r="35" spans="2:5" ht="18.75" customHeight="1">
      <c r="B35" s="44"/>
      <c r="E35" s="40" t="s">
        <v>1230</v>
      </c>
    </row>
    <row r="36" ht="21" customHeight="1">
      <c r="E36" s="40" t="s">
        <v>64</v>
      </c>
    </row>
    <row r="37" ht="20.25">
      <c r="B37" s="44"/>
    </row>
    <row r="38" ht="16.5" customHeight="1">
      <c r="B38" s="44"/>
    </row>
    <row r="39" s="55" customFormat="1" ht="9" customHeight="1">
      <c r="B39" s="54"/>
    </row>
    <row r="40" ht="9.75" customHeight="1">
      <c r="B40" s="44"/>
    </row>
    <row r="41" spans="2:3" ht="21">
      <c r="B41" s="44"/>
      <c r="C41" s="53" t="s">
        <v>15</v>
      </c>
    </row>
    <row r="42" spans="2:3" ht="21">
      <c r="B42" s="44"/>
      <c r="C42" s="44" t="s">
        <v>1196</v>
      </c>
    </row>
    <row r="43" ht="9" customHeight="1">
      <c r="B43" s="44"/>
    </row>
    <row r="44" spans="2:5" ht="20.25">
      <c r="B44" s="44" t="s">
        <v>33</v>
      </c>
      <c r="E44" s="40" t="s">
        <v>31</v>
      </c>
    </row>
    <row r="45" spans="2:5" ht="20.25">
      <c r="B45" s="44"/>
      <c r="E45" s="40" t="s">
        <v>32</v>
      </c>
    </row>
    <row r="46" ht="6.75" customHeight="1">
      <c r="B46" s="44"/>
    </row>
    <row r="47" spans="2:4" ht="20.25">
      <c r="B47" s="44" t="s">
        <v>34</v>
      </c>
      <c r="D47" s="40" t="s">
        <v>1115</v>
      </c>
    </row>
    <row r="48" ht="20.25">
      <c r="B48" s="44"/>
    </row>
    <row r="49" ht="6" customHeight="1">
      <c r="B49" s="44"/>
    </row>
    <row r="50" spans="2:5" ht="20.25">
      <c r="B50" s="44" t="s">
        <v>35</v>
      </c>
      <c r="E50" s="40" t="s">
        <v>48</v>
      </c>
    </row>
    <row r="51" spans="2:5" ht="15" customHeight="1">
      <c r="B51" s="44"/>
      <c r="E51" s="40" t="s">
        <v>49</v>
      </c>
    </row>
    <row r="52" ht="15" customHeight="1">
      <c r="B52" s="44"/>
    </row>
    <row r="53" ht="15" customHeight="1">
      <c r="B53" s="44"/>
    </row>
    <row r="54" ht="15" customHeight="1">
      <c r="B54" s="44" t="s">
        <v>782</v>
      </c>
    </row>
    <row r="55" ht="15" customHeight="1">
      <c r="B55" s="44"/>
    </row>
    <row r="56" ht="15" customHeight="1">
      <c r="B56" s="44"/>
    </row>
    <row r="57" ht="15" customHeight="1">
      <c r="B57" s="44"/>
    </row>
    <row r="58" ht="15" customHeight="1">
      <c r="B58" s="44"/>
    </row>
    <row r="59" ht="15" customHeight="1">
      <c r="B59" s="44"/>
    </row>
    <row r="60" spans="2:3" ht="21" customHeight="1" hidden="1">
      <c r="B60" s="44" t="s">
        <v>21</v>
      </c>
      <c r="C60" s="40" t="s">
        <v>139</v>
      </c>
    </row>
    <row r="61" ht="21">
      <c r="B61" s="44"/>
    </row>
    <row r="62" spans="2:3" ht="21">
      <c r="B62" s="44" t="s">
        <v>1226</v>
      </c>
      <c r="C62" s="40" t="s">
        <v>1231</v>
      </c>
    </row>
    <row r="63" spans="2:3" ht="21">
      <c r="B63" s="44"/>
      <c r="C63" s="40" t="s">
        <v>50</v>
      </c>
    </row>
  </sheetData>
  <sheetProtection password="EA74" sheet="1"/>
  <mergeCells count="1">
    <mergeCell ref="J22:O24"/>
  </mergeCells>
  <dataValidations count="1">
    <dataValidation allowBlank="1" showInputMessage="1" showErrorMessage="1" imeMode="halfAlpha" sqref="C19:C22"/>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B3" sqref="B3:O3"/>
    </sheetView>
  </sheetViews>
  <sheetFormatPr defaultColWidth="9.00390625" defaultRowHeight="13.5"/>
  <cols>
    <col min="1" max="1" width="27.75390625" style="0" bestFit="1" customWidth="1"/>
    <col min="5" max="5" width="12.875" style="0" bestFit="1" customWidth="1"/>
    <col min="10" max="15" width="10.25390625" style="0" bestFit="1" customWidth="1"/>
  </cols>
  <sheetData>
    <row r="1" spans="2:15" ht="13.5">
      <c r="B1" t="s">
        <v>52</v>
      </c>
      <c r="C1" t="s">
        <v>58</v>
      </c>
      <c r="D1" t="s">
        <v>56</v>
      </c>
      <c r="E1" t="s">
        <v>53</v>
      </c>
      <c r="F1" t="s">
        <v>54</v>
      </c>
      <c r="G1" t="s">
        <v>706</v>
      </c>
      <c r="H1" t="s">
        <v>707</v>
      </c>
      <c r="I1" t="s">
        <v>708</v>
      </c>
      <c r="J1" t="s">
        <v>59</v>
      </c>
      <c r="K1" t="s">
        <v>60</v>
      </c>
      <c r="L1" t="s">
        <v>61</v>
      </c>
      <c r="M1" t="s">
        <v>62</v>
      </c>
      <c r="N1" t="s">
        <v>63</v>
      </c>
      <c r="O1" t="s">
        <v>709</v>
      </c>
    </row>
    <row r="2" spans="1:15" ht="13.5">
      <c r="A2">
        <f>CONCATENATE(リレー!C7)</f>
      </c>
      <c r="B2" t="e">
        <f>CONCATENATE('団体CSV'!$F$2)</f>
        <v>#N/A</v>
      </c>
      <c r="D2">
        <f>CONCATENATE('団体CSV'!$E$2)</f>
      </c>
      <c r="E2">
        <f>CONCATENATE(リレー!B7)</f>
      </c>
      <c r="G2" s="39"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3.5">
      <c r="A3">
        <f>CONCATENATE(リレー!C8)</f>
      </c>
      <c r="B3" t="e">
        <f>CONCATENATE('団体CSV'!$F$2)</f>
        <v>#N/A</v>
      </c>
      <c r="D3">
        <f>CONCATENATE('団体CSV'!$E$2)</f>
      </c>
      <c r="E3">
        <f>CONCATENATE(リレー!B8)</f>
      </c>
      <c r="G3" s="39"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3.5">
      <c r="A4">
        <f>CONCATENATE(リレー!C9)</f>
      </c>
      <c r="B4" t="e">
        <f>CONCATENATE('団体CSV'!$F$2)</f>
        <v>#N/A</v>
      </c>
      <c r="D4">
        <f>CONCATENATE('団体CSV'!$E$2)</f>
      </c>
      <c r="E4">
        <f>CONCATENATE(リレー!B9)</f>
      </c>
      <c r="G4" s="39"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3.5">
      <c r="A5">
        <f>CONCATENATE(リレー!C10)</f>
      </c>
      <c r="B5" t="e">
        <f>CONCATENATE('団体CSV'!$F$2)</f>
        <v>#N/A</v>
      </c>
      <c r="D5">
        <f>CONCATENATE('団体CSV'!$E$2)</f>
      </c>
      <c r="E5">
        <f>CONCATENATE(リレー!B10)</f>
      </c>
      <c r="G5" s="39"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3.5">
      <c r="A6">
        <f>CONCATENATE(リレー!C11)</f>
      </c>
      <c r="B6" t="e">
        <f>CONCATENATE('団体CSV'!$F$2)</f>
        <v>#N/A</v>
      </c>
      <c r="D6">
        <f>CONCATENATE('団体CSV'!$E$2)</f>
      </c>
      <c r="E6">
        <f>CONCATENATE(リレー!B11)</f>
      </c>
      <c r="G6" s="39"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3.5">
      <c r="A7">
        <f>CONCATENATE(リレー!C12)</f>
      </c>
      <c r="B7" t="e">
        <f>CONCATENATE('団体CSV'!$F$2)</f>
        <v>#N/A</v>
      </c>
      <c r="D7">
        <f>CONCATENATE('団体CSV'!$E$2)</f>
      </c>
      <c r="E7">
        <f>CONCATENATE(リレー!B12)</f>
      </c>
      <c r="G7" s="39"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3.5">
      <c r="A8">
        <f>CONCATENATE(リレー!C13)</f>
      </c>
      <c r="B8" t="e">
        <f>CONCATENATE('団体CSV'!$F$2)</f>
        <v>#N/A</v>
      </c>
      <c r="D8">
        <f>CONCATENATE('団体CSV'!$E$2)</f>
      </c>
      <c r="E8">
        <f>CONCATENATE(リレー!B13)</f>
      </c>
      <c r="G8" s="39"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3.5">
      <c r="A9">
        <f>CONCATENATE(リレー!C14)</f>
      </c>
      <c r="B9" t="e">
        <f>CONCATENATE('団体CSV'!$F$2)</f>
        <v>#N/A</v>
      </c>
      <c r="D9">
        <f>CONCATENATE('団体CSV'!$E$2)</f>
      </c>
      <c r="E9">
        <f>CONCATENATE(リレー!B14)</f>
      </c>
      <c r="G9" s="39"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3.5">
      <c r="A10">
        <f>CONCATENATE(リレー!C15)</f>
      </c>
      <c r="B10" t="e">
        <f>CONCATENATE('団体CSV'!$F$2)</f>
        <v>#N/A</v>
      </c>
      <c r="D10">
        <f>CONCATENATE('団体CSV'!$E$2)</f>
      </c>
      <c r="E10">
        <f>CONCATENATE(リレー!B15)</f>
      </c>
      <c r="G10" s="39"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3.5">
      <c r="A11">
        <f>CONCATENATE(リレー!C16)</f>
      </c>
      <c r="B11" t="e">
        <f>CONCATENATE('団体CSV'!$F$2)</f>
        <v>#N/A</v>
      </c>
      <c r="D11">
        <f>CONCATENATE('団体CSV'!$E$2)</f>
      </c>
      <c r="E11">
        <f>CONCATENATE(リレー!B16)</f>
      </c>
      <c r="G11" s="39"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3.5">
      <c r="A12">
        <f>CONCATENATE(リレー!C17)</f>
      </c>
      <c r="B12" t="e">
        <f>CONCATENATE('団体CSV'!$F$2)</f>
        <v>#N/A</v>
      </c>
      <c r="D12">
        <f>CONCATENATE('団体CSV'!$E$2)</f>
      </c>
      <c r="E12">
        <f>CONCATENATE(リレー!B17)</f>
      </c>
      <c r="G12" s="39"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3.5">
      <c r="A13">
        <f>CONCATENATE(リレー!C18)</f>
      </c>
      <c r="B13" t="e">
        <f>CONCATENATE('団体CSV'!$F$2)</f>
        <v>#N/A</v>
      </c>
      <c r="D13">
        <f>CONCATENATE('団体CSV'!$E$2)</f>
      </c>
      <c r="E13">
        <f>CONCATENATE(リレー!B18)</f>
      </c>
      <c r="G13" s="39"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3.5">
      <c r="A14">
        <f>CONCATENATE(リレー!C19)</f>
      </c>
      <c r="B14" t="e">
        <f>CONCATENATE('団体CSV'!$F$2)</f>
        <v>#N/A</v>
      </c>
      <c r="D14">
        <f>CONCATENATE('団体CSV'!$E$2)</f>
      </c>
      <c r="E14">
        <f>CONCATENATE(リレー!B19)</f>
      </c>
      <c r="G14" s="39"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3.5">
      <c r="A15">
        <f>CONCATENATE(リレー!C20)</f>
      </c>
      <c r="B15" t="e">
        <f>CONCATENATE('団体CSV'!$F$2)</f>
        <v>#N/A</v>
      </c>
      <c r="D15">
        <f>CONCATENATE('団体CSV'!$E$2)</f>
      </c>
      <c r="E15">
        <f>CONCATENATE(リレー!B20)</f>
      </c>
      <c r="G15" s="39"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3.5">
      <c r="A16">
        <f>CONCATENATE(リレー!C21)</f>
      </c>
      <c r="B16" t="e">
        <f>CONCATENATE('団体CSV'!$F$2)</f>
        <v>#N/A</v>
      </c>
      <c r="D16">
        <f>CONCATENATE('団体CSV'!$E$2)</f>
      </c>
      <c r="E16">
        <f>CONCATENATE(リレー!B21)</f>
      </c>
      <c r="G16" s="39"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3.5">
      <c r="A17">
        <f>CONCATENATE(リレー!C22)</f>
      </c>
      <c r="B17" t="e">
        <f>CONCATENATE('団体CSV'!$F$2)</f>
        <v>#N/A</v>
      </c>
      <c r="D17">
        <f>CONCATENATE('団体CSV'!$E$2)</f>
      </c>
      <c r="E17">
        <f>CONCATENATE(リレー!B22)</f>
      </c>
      <c r="G17" s="39"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3.5">
      <c r="A18">
        <f>CONCATENATE(リレー!C23)</f>
      </c>
      <c r="B18" t="e">
        <f>CONCATENATE('団体CSV'!$F$2)</f>
        <v>#N/A</v>
      </c>
      <c r="D18">
        <f>CONCATENATE('団体CSV'!$E$2)</f>
      </c>
      <c r="E18">
        <f>CONCATENATE(リレー!B23)</f>
      </c>
      <c r="G18" s="39"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3.5">
      <c r="A19">
        <f>CONCATENATE(リレー!C24)</f>
      </c>
      <c r="B19" t="e">
        <f>CONCATENATE('団体CSV'!$F$2)</f>
        <v>#N/A</v>
      </c>
      <c r="D19">
        <f>CONCATENATE('団体CSV'!$E$2)</f>
      </c>
      <c r="E19">
        <f>CONCATENATE(リレー!B24)</f>
      </c>
      <c r="G19" s="39"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3.5">
      <c r="A20">
        <f>CONCATENATE(リレー!C25)</f>
      </c>
      <c r="B20" t="e">
        <f>CONCATENATE('団体CSV'!$F$2)</f>
        <v>#N/A</v>
      </c>
      <c r="D20">
        <f>CONCATENATE('団体CSV'!$E$2)</f>
      </c>
      <c r="E20">
        <f>CONCATENATE(リレー!B25)</f>
      </c>
      <c r="G20" s="39"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3.5">
      <c r="A21">
        <f>CONCATENATE(リレー!C26)</f>
      </c>
      <c r="B21" t="e">
        <f>CONCATENATE('団体CSV'!$F$2)</f>
        <v>#N/A</v>
      </c>
      <c r="D21">
        <f>CONCATENATE('団体CSV'!$E$2)</f>
      </c>
      <c r="E21">
        <f>CONCATENATE(リレー!B26)</f>
      </c>
      <c r="G21" s="39"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3.5">
      <c r="B22" t="e">
        <f>CONCATENATE('団体CSV'!$F$2)</f>
        <v>#N/A</v>
      </c>
      <c r="D22">
        <f>CONCATENATE('団体CSV'!$E$2)</f>
      </c>
      <c r="E22">
        <f>CONCATENATE(リレー!B27)</f>
      </c>
      <c r="G22" s="39"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3.5">
      <c r="B23" t="e">
        <f>CONCATENATE('団体CSV'!$F$2)</f>
        <v>#N/A</v>
      </c>
      <c r="D23">
        <f>CONCATENATE('団体CSV'!$E$2)</f>
      </c>
      <c r="E23">
        <f>CONCATENATE(リレー!B28)</f>
      </c>
      <c r="G23" s="39"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3.5">
      <c r="B24" t="e">
        <f>CONCATENATE('団体CSV'!$F$2)</f>
        <v>#N/A</v>
      </c>
      <c r="D24">
        <f>CONCATENATE('団体CSV'!$E$2)</f>
      </c>
      <c r="E24">
        <f>CONCATENATE(リレー!B29)</f>
      </c>
      <c r="G24" s="39"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3.5">
      <c r="B25" t="e">
        <f>CONCATENATE('団体CSV'!$F$2)</f>
        <v>#N/A</v>
      </c>
      <c r="D25">
        <f>CONCATENATE('団体CSV'!$E$2)</f>
      </c>
      <c r="E25">
        <f>CONCATENATE(リレー!B30)</f>
      </c>
      <c r="G25" s="39"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3.5">
      <c r="B26" t="e">
        <f>CONCATENATE('団体CSV'!$F$2)</f>
        <v>#N/A</v>
      </c>
      <c r="D26">
        <f>CONCATENATE('団体CSV'!$E$2)</f>
      </c>
      <c r="E26">
        <f>CONCATENATE(リレー!B31)</f>
      </c>
      <c r="G26" s="39"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3.5">
      <c r="B27" t="e">
        <f>CONCATENATE('団体CSV'!$F$2)</f>
        <v>#N/A</v>
      </c>
      <c r="D27">
        <f>CONCATENATE('団体CSV'!$E$2)</f>
      </c>
      <c r="E27">
        <f>CONCATENATE(リレー!B32)</f>
      </c>
      <c r="G27" s="39"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3.5">
      <c r="B28" t="e">
        <f>CONCATENATE('団体CSV'!$F$2)</f>
        <v>#N/A</v>
      </c>
      <c r="D28">
        <f>CONCATENATE('団体CSV'!$E$2)</f>
      </c>
      <c r="E28">
        <f>CONCATENATE(リレー!B33)</f>
      </c>
      <c r="G28" s="39"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3.5">
      <c r="B29" t="e">
        <f>CONCATENATE('団体CSV'!$F$2)</f>
        <v>#N/A</v>
      </c>
      <c r="D29">
        <f>CONCATENATE('団体CSV'!$E$2)</f>
      </c>
      <c r="E29">
        <f>CONCATENATE(リレー!B34)</f>
      </c>
      <c r="G29" s="39"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3.5">
      <c r="B30" t="e">
        <f>CONCATENATE('団体CSV'!$F$2)</f>
        <v>#N/A</v>
      </c>
      <c r="D30">
        <f>CONCATENATE('団体CSV'!$E$2)</f>
      </c>
      <c r="E30">
        <f>CONCATENATE(リレー!B35)</f>
      </c>
      <c r="G30" s="39"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3.5">
      <c r="B31" t="e">
        <f>CONCATENATE('団体CSV'!$F$2)</f>
        <v>#N/A</v>
      </c>
      <c r="D31">
        <f>CONCATENATE('団体CSV'!$E$2)</f>
      </c>
      <c r="E31">
        <f>CONCATENATE(リレー!B36)</f>
      </c>
      <c r="G31" s="39"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H4" sqref="H4"/>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3.5">
      <c r="B1" s="13" t="s">
        <v>704</v>
      </c>
      <c r="C1" s="13" t="s">
        <v>705</v>
      </c>
    </row>
    <row r="2" spans="2:8" ht="13.5">
      <c r="B2" s="10">
        <f>CONCATENATE('競技者一覧'!C13)</f>
      </c>
      <c r="C2" s="10" t="e">
        <f>CONCATENATE('団体CSV'!A2)</f>
        <v>#N/A</v>
      </c>
      <c r="F2" s="181" t="s">
        <v>36</v>
      </c>
      <c r="G2" s="181"/>
      <c r="H2" s="181"/>
    </row>
    <row r="3" spans="2:8" ht="13.5">
      <c r="B3" s="10">
        <f>CONCATENATE('競技者一覧'!C14)</f>
      </c>
      <c r="C3" s="10" t="e">
        <f>CONCATENATE('団体CSV'!A3)</f>
        <v>#N/A</v>
      </c>
      <c r="E3">
        <f>CONCATENATE('競技者一覧'!$C$7)</f>
      </c>
      <c r="F3" s="10">
        <f>CONCATENATE('競技者一覧'!$I$6)</f>
      </c>
      <c r="G3" s="10">
        <f>CONCATENATE('競技者一覧'!$I$7)</f>
      </c>
      <c r="H3" s="10">
        <f>CONCATENATE('競技者一覧'!$I$8)</f>
      </c>
    </row>
    <row r="4" spans="2:3" ht="13.5">
      <c r="B4" s="10">
        <f>CONCATENATE('競技者一覧'!C15)</f>
      </c>
      <c r="C4" s="10" t="e">
        <f>CONCATENATE('団体CSV'!A4)</f>
        <v>#N/A</v>
      </c>
    </row>
    <row r="5" spans="2:3" ht="13.5">
      <c r="B5" s="10">
        <f>CONCATENATE('競技者一覧'!C16)</f>
      </c>
      <c r="C5" s="10" t="e">
        <f>CONCATENATE('団体CSV'!A5)</f>
        <v>#N/A</v>
      </c>
    </row>
    <row r="6" spans="2:3" ht="13.5">
      <c r="B6" s="10">
        <f>CONCATENATE('競技者一覧'!C17)</f>
      </c>
      <c r="C6" s="10" t="e">
        <f>CONCATENATE('団体CSV'!A6)</f>
        <v>#N/A</v>
      </c>
    </row>
    <row r="7" spans="2:3" ht="13.5">
      <c r="B7" s="10">
        <f>CONCATENATE('競技者一覧'!C18)</f>
      </c>
      <c r="C7" s="10" t="e">
        <f>CONCATENATE('団体CSV'!A7)</f>
        <v>#N/A</v>
      </c>
    </row>
    <row r="8" spans="2:3" ht="13.5">
      <c r="B8" s="10">
        <f>CONCATENATE('競技者一覧'!C19)</f>
      </c>
      <c r="C8" s="10" t="e">
        <f>CONCATENATE('団体CSV'!A8)</f>
        <v>#N/A</v>
      </c>
    </row>
    <row r="9" spans="2:3" ht="13.5">
      <c r="B9" s="10">
        <f>CONCATENATE('競技者一覧'!C20)</f>
      </c>
      <c r="C9" s="10" t="e">
        <f>CONCATENATE('団体CSV'!A9)</f>
        <v>#N/A</v>
      </c>
    </row>
    <row r="10" spans="2:3" ht="13.5">
      <c r="B10" s="10">
        <f>CONCATENATE('競技者一覧'!C21)</f>
      </c>
      <c r="C10" s="10" t="e">
        <f>CONCATENATE('団体CSV'!A10)</f>
        <v>#N/A</v>
      </c>
    </row>
    <row r="11" spans="2:3" ht="13.5">
      <c r="B11" s="10">
        <f>CONCATENATE('競技者一覧'!C22)</f>
      </c>
      <c r="C11" s="10" t="e">
        <f>CONCATENATE('団体CSV'!A11)</f>
        <v>#N/A</v>
      </c>
    </row>
    <row r="12" spans="2:3" ht="13.5">
      <c r="B12" s="10">
        <f>CONCATENATE('競技者一覧'!C23)</f>
      </c>
      <c r="C12" s="10" t="e">
        <f>CONCATENATE('団体CSV'!A12)</f>
        <v>#N/A</v>
      </c>
    </row>
    <row r="13" spans="2:3" ht="13.5">
      <c r="B13" s="10">
        <f>CONCATENATE('競技者一覧'!C24)</f>
      </c>
      <c r="C13" s="10" t="e">
        <f>CONCATENATE('団体CSV'!A13)</f>
        <v>#N/A</v>
      </c>
    </row>
    <row r="14" spans="2:3" ht="13.5">
      <c r="B14" s="10">
        <f>CONCATENATE('競技者一覧'!C25)</f>
      </c>
      <c r="C14" s="10" t="e">
        <f>CONCATENATE('団体CSV'!A14)</f>
        <v>#N/A</v>
      </c>
    </row>
    <row r="15" spans="2:3" ht="13.5">
      <c r="B15" s="10">
        <f>CONCATENATE('競技者一覧'!C26)</f>
      </c>
      <c r="C15" s="10" t="e">
        <f>CONCATENATE('団体CSV'!A15)</f>
        <v>#N/A</v>
      </c>
    </row>
    <row r="16" spans="2:3" ht="13.5">
      <c r="B16" s="10">
        <f>CONCATENATE('競技者一覧'!C27)</f>
      </c>
      <c r="C16" s="10" t="e">
        <f>CONCATENATE('団体CSV'!A16)</f>
        <v>#N/A</v>
      </c>
    </row>
    <row r="17" spans="2:3" ht="13.5">
      <c r="B17" s="10">
        <f>CONCATENATE('競技者一覧'!C28)</f>
      </c>
      <c r="C17" s="10" t="e">
        <f>CONCATENATE('団体CSV'!A17)</f>
        <v>#N/A</v>
      </c>
    </row>
    <row r="18" spans="2:3" ht="13.5">
      <c r="B18" s="10">
        <f>CONCATENATE('競技者一覧'!C29)</f>
      </c>
      <c r="C18" s="10" t="e">
        <f>CONCATENATE('団体CSV'!A18)</f>
        <v>#N/A</v>
      </c>
    </row>
    <row r="19" spans="2:3" ht="13.5">
      <c r="B19" s="10">
        <f>CONCATENATE('競技者一覧'!C30)</f>
      </c>
      <c r="C19" s="10" t="e">
        <f>CONCATENATE('団体CSV'!A19)</f>
        <v>#N/A</v>
      </c>
    </row>
    <row r="20" spans="2:3" ht="13.5">
      <c r="B20" s="10">
        <f>CONCATENATE('競技者一覧'!C31)</f>
      </c>
      <c r="C20" s="10" t="e">
        <f>CONCATENATE('団体CSV'!A20)</f>
        <v>#N/A</v>
      </c>
    </row>
    <row r="21" spans="2:3" ht="13.5">
      <c r="B21" s="10">
        <f>CONCATENATE('競技者一覧'!C32)</f>
      </c>
      <c r="C21" s="10" t="e">
        <f>CONCATENATE('団体CSV'!A21)</f>
        <v>#N/A</v>
      </c>
    </row>
    <row r="22" spans="2:3" ht="13.5">
      <c r="B22" s="10">
        <f>CONCATENATE('競技者一覧'!C33)</f>
      </c>
      <c r="C22" s="10" t="e">
        <f>CONCATENATE('団体CSV'!A22)</f>
        <v>#N/A</v>
      </c>
    </row>
    <row r="23" spans="2:3" ht="13.5">
      <c r="B23" s="10">
        <f>CONCATENATE('競技者一覧'!C34)</f>
      </c>
      <c r="C23" s="10" t="e">
        <f>CONCATENATE('団体CSV'!A23)</f>
        <v>#N/A</v>
      </c>
    </row>
    <row r="24" spans="2:3" ht="13.5">
      <c r="B24" s="10">
        <f>CONCATENATE('競技者一覧'!C35)</f>
      </c>
      <c r="C24" s="10" t="e">
        <f>CONCATENATE('団体CSV'!A24)</f>
        <v>#N/A</v>
      </c>
    </row>
    <row r="25" spans="2:3" ht="13.5">
      <c r="B25" s="10">
        <f>CONCATENATE('競技者一覧'!C36)</f>
      </c>
      <c r="C25" s="10" t="e">
        <f>CONCATENATE('団体CSV'!A25)</f>
        <v>#N/A</v>
      </c>
    </row>
    <row r="26" spans="2:3" ht="13.5">
      <c r="B26" s="10">
        <f>CONCATENATE('競技者一覧'!C37)</f>
      </c>
      <c r="C26" s="10" t="e">
        <f>CONCATENATE('団体CSV'!A26)</f>
        <v>#N/A</v>
      </c>
    </row>
    <row r="27" spans="2:3" ht="13.5">
      <c r="B27" s="10">
        <f>CONCATENATE('競技者一覧'!C38)</f>
      </c>
      <c r="C27" s="10" t="e">
        <f>CONCATENATE('団体CSV'!A27)</f>
        <v>#N/A</v>
      </c>
    </row>
    <row r="28" spans="2:3" ht="13.5">
      <c r="B28" s="10">
        <f>CONCATENATE('競技者一覧'!C39)</f>
      </c>
      <c r="C28" s="10" t="e">
        <f>CONCATENATE('団体CSV'!A28)</f>
        <v>#N/A</v>
      </c>
    </row>
    <row r="29" spans="2:3" ht="13.5">
      <c r="B29" s="10">
        <f>CONCATENATE('競技者一覧'!C40)</f>
      </c>
      <c r="C29" s="10" t="e">
        <f>CONCATENATE('団体CSV'!A29)</f>
        <v>#N/A</v>
      </c>
    </row>
    <row r="30" spans="2:3" ht="13.5">
      <c r="B30" s="10">
        <f>CONCATENATE('競技者一覧'!C41)</f>
      </c>
      <c r="C30" s="10" t="e">
        <f>CONCATENATE('団体CSV'!A30)</f>
        <v>#N/A</v>
      </c>
    </row>
    <row r="31" spans="2:3" ht="13.5">
      <c r="B31" s="10">
        <f>CONCATENATE('競技者一覧'!C42)</f>
      </c>
      <c r="C31" s="10" t="e">
        <f>CONCATENATE('団体CSV'!A31)</f>
        <v>#N/A</v>
      </c>
    </row>
    <row r="32" spans="2:3" ht="13.5">
      <c r="B32" s="10">
        <f>CONCATENATE('競技者一覧'!C43)</f>
      </c>
      <c r="C32" s="10" t="e">
        <f>CONCATENATE('団体CSV'!A32)</f>
        <v>#N/A</v>
      </c>
    </row>
    <row r="33" spans="2:3" ht="13.5">
      <c r="B33" s="10">
        <f>CONCATENATE('競技者一覧'!C44)</f>
      </c>
      <c r="C33" s="10" t="e">
        <f>CONCATENATE('団体CSV'!A33)</f>
        <v>#N/A</v>
      </c>
    </row>
    <row r="34" spans="2:3" ht="13.5">
      <c r="B34" s="10">
        <f>CONCATENATE('競技者一覧'!C45)</f>
      </c>
      <c r="C34" s="10" t="e">
        <f>CONCATENATE('団体CSV'!A34)</f>
        <v>#N/A</v>
      </c>
    </row>
    <row r="35" spans="2:3" ht="13.5">
      <c r="B35" s="10">
        <f>CONCATENATE('競技者一覧'!C46)</f>
      </c>
      <c r="C35" s="10" t="e">
        <f>CONCATENATE('団体CSV'!A35)</f>
        <v>#N/A</v>
      </c>
    </row>
    <row r="36" spans="2:3" ht="13.5">
      <c r="B36" s="10">
        <f>CONCATENATE('競技者一覧'!C47)</f>
      </c>
      <c r="C36" s="10" t="e">
        <f>CONCATENATE('団体CSV'!A36)</f>
        <v>#N/A</v>
      </c>
    </row>
    <row r="37" spans="2:3" ht="13.5">
      <c r="B37" s="10">
        <f>CONCATENATE('競技者一覧'!C48)</f>
      </c>
      <c r="C37" s="10" t="e">
        <f>CONCATENATE('団体CSV'!A37)</f>
        <v>#N/A</v>
      </c>
    </row>
    <row r="38" spans="2:3" ht="13.5">
      <c r="B38" s="10">
        <f>CONCATENATE('競技者一覧'!C49)</f>
      </c>
      <c r="C38" s="10" t="e">
        <f>CONCATENATE('団体CSV'!A38)</f>
        <v>#N/A</v>
      </c>
    </row>
    <row r="39" spans="2:3" ht="13.5">
      <c r="B39" s="10">
        <f>CONCATENATE('競技者一覧'!C50)</f>
      </c>
      <c r="C39" s="10" t="e">
        <f>CONCATENATE('団体CSV'!A39)</f>
        <v>#N/A</v>
      </c>
    </row>
    <row r="40" spans="2:3" ht="13.5">
      <c r="B40" s="10">
        <f>CONCATENATE('競技者一覧'!C51)</f>
      </c>
      <c r="C40" s="10" t="e">
        <f>CONCATENATE('団体CSV'!A40)</f>
        <v>#N/A</v>
      </c>
    </row>
    <row r="41" spans="2:3" ht="13.5">
      <c r="B41" s="10">
        <f>CONCATENATE('競技者一覧'!C52)</f>
      </c>
      <c r="C41" s="10" t="e">
        <f>CONCATENATE('団体CSV'!A41)</f>
        <v>#N/A</v>
      </c>
    </row>
    <row r="42" spans="2:3" ht="13.5">
      <c r="B42" s="10">
        <f>CONCATENATE('競技者一覧'!C53)</f>
      </c>
      <c r="C42" s="10" t="e">
        <f>CONCATENATE('団体CSV'!A42)</f>
        <v>#N/A</v>
      </c>
    </row>
    <row r="43" spans="2:3" ht="13.5">
      <c r="B43" s="10">
        <f>CONCATENATE('競技者一覧'!C54)</f>
      </c>
      <c r="C43" s="10" t="e">
        <f>CONCATENATE('団体CSV'!A43)</f>
        <v>#N/A</v>
      </c>
    </row>
    <row r="44" spans="2:3" ht="13.5">
      <c r="B44" s="10">
        <f>CONCATENATE('競技者一覧'!C55)</f>
      </c>
      <c r="C44" s="10" t="e">
        <f>CONCATENATE('団体CSV'!A44)</f>
        <v>#N/A</v>
      </c>
    </row>
    <row r="45" spans="2:3" ht="13.5">
      <c r="B45" s="10">
        <f>CONCATENATE('競技者一覧'!C56)</f>
      </c>
      <c r="C45" s="10" t="e">
        <f>CONCATENATE('団体CSV'!A45)</f>
        <v>#N/A</v>
      </c>
    </row>
    <row r="46" spans="2:3" ht="13.5">
      <c r="B46" s="10">
        <f>CONCATENATE('競技者一覧'!C57)</f>
      </c>
      <c r="C46" s="10" t="e">
        <f>CONCATENATE('団体CSV'!A46)</f>
        <v>#N/A</v>
      </c>
    </row>
    <row r="47" spans="2:3" ht="13.5">
      <c r="B47" s="10">
        <f>CONCATENATE('競技者一覧'!C58)</f>
      </c>
      <c r="C47" s="10" t="e">
        <f>CONCATENATE('団体CSV'!A47)</f>
        <v>#N/A</v>
      </c>
    </row>
    <row r="48" spans="2:3" ht="13.5">
      <c r="B48" s="10">
        <f>CONCATENATE('競技者一覧'!C59)</f>
      </c>
      <c r="C48" s="10" t="e">
        <f>CONCATENATE('団体CSV'!A48)</f>
        <v>#N/A</v>
      </c>
    </row>
    <row r="49" spans="2:3" ht="13.5">
      <c r="B49" s="10">
        <f>CONCATENATE('競技者一覧'!C60)</f>
      </c>
      <c r="C49" s="10" t="e">
        <f>CONCATENATE('団体CSV'!A49)</f>
        <v>#N/A</v>
      </c>
    </row>
    <row r="50" spans="2:3" ht="13.5">
      <c r="B50" s="10">
        <f>CONCATENATE('競技者一覧'!C61)</f>
      </c>
      <c r="C50" s="10" t="e">
        <f>CONCATENATE('団体CSV'!A50)</f>
        <v>#N/A</v>
      </c>
    </row>
    <row r="51" spans="2:3" ht="13.5">
      <c r="B51" s="10">
        <f>CONCATENATE('競技者一覧'!C62)</f>
      </c>
      <c r="C51" s="10" t="e">
        <f>CONCATENATE('団体CSV'!A51)</f>
        <v>#N/A</v>
      </c>
    </row>
    <row r="52" spans="2:3" ht="13.5">
      <c r="B52" s="10">
        <f>CONCATENATE('競技者一覧'!C63)</f>
      </c>
      <c r="C52" s="10" t="e">
        <f>CONCATENATE('団体CSV'!A52)</f>
        <v>#N/A</v>
      </c>
    </row>
    <row r="53" spans="2:3" ht="13.5">
      <c r="B53" s="10">
        <f>CONCATENATE('競技者一覧'!C64)</f>
      </c>
      <c r="C53" s="10" t="e">
        <f>CONCATENATE('団体CSV'!A53)</f>
        <v>#N/A</v>
      </c>
    </row>
    <row r="54" spans="2:3" ht="13.5">
      <c r="B54" s="10">
        <f>CONCATENATE('競技者一覧'!C65)</f>
      </c>
      <c r="C54" s="10" t="e">
        <f>CONCATENATE('団体CSV'!A54)</f>
        <v>#N/A</v>
      </c>
    </row>
    <row r="55" spans="2:3" ht="13.5">
      <c r="B55" s="10">
        <f>CONCATENATE('競技者一覧'!C66)</f>
      </c>
      <c r="C55" s="10" t="e">
        <f>CONCATENATE('団体CSV'!A55)</f>
        <v>#N/A</v>
      </c>
    </row>
    <row r="56" spans="2:3" ht="13.5">
      <c r="B56" s="10">
        <f>CONCATENATE('競技者一覧'!C67)</f>
      </c>
      <c r="C56" s="10" t="e">
        <f>CONCATENATE('団体CSV'!A56)</f>
        <v>#N/A</v>
      </c>
    </row>
    <row r="57" spans="2:3" ht="13.5">
      <c r="B57" s="10">
        <f>CONCATENATE('競技者一覧'!C68)</f>
      </c>
      <c r="C57" s="10" t="e">
        <f>CONCATENATE('団体CSV'!A57)</f>
        <v>#N/A</v>
      </c>
    </row>
    <row r="58" spans="2:3" ht="13.5">
      <c r="B58" s="10">
        <f>CONCATENATE('競技者一覧'!C69)</f>
      </c>
      <c r="C58" s="10" t="e">
        <f>CONCATENATE('団体CSV'!A58)</f>
        <v>#N/A</v>
      </c>
    </row>
    <row r="59" spans="2:3" ht="13.5">
      <c r="B59" s="10">
        <f>CONCATENATE('競技者一覧'!C70)</f>
      </c>
      <c r="C59" s="10" t="e">
        <f>CONCATENATE('団体CSV'!A59)</f>
        <v>#N/A</v>
      </c>
    </row>
    <row r="60" spans="2:3" ht="13.5">
      <c r="B60" s="10">
        <f>CONCATENATE('競技者一覧'!C71)</f>
      </c>
      <c r="C60" s="10" t="e">
        <f>CONCATENATE('団体CSV'!A60)</f>
        <v>#N/A</v>
      </c>
    </row>
    <row r="61" spans="2:3" ht="13.5">
      <c r="B61" s="10">
        <f>CONCATENATE('競技者一覧'!C72)</f>
      </c>
      <c r="C61" s="10" t="e">
        <f>CONCATENATE('団体CSV'!A61)</f>
        <v>#N/A</v>
      </c>
    </row>
    <row r="62" spans="2:3" ht="13.5">
      <c r="B62" s="10">
        <f>CONCATENATE('競技者一覧'!C73)</f>
      </c>
      <c r="C62" s="10" t="e">
        <f>CONCATENATE('団体CSV'!A62)</f>
        <v>#N/A</v>
      </c>
    </row>
    <row r="63" spans="2:3" ht="13.5">
      <c r="B63" s="10">
        <f>CONCATENATE('競技者一覧'!C74)</f>
      </c>
      <c r="C63" s="10" t="e">
        <f>CONCATENATE('団体CSV'!A63)</f>
        <v>#N/A</v>
      </c>
    </row>
    <row r="64" spans="2:3" ht="13.5">
      <c r="B64" s="10">
        <f>CONCATENATE('競技者一覧'!C75)</f>
      </c>
      <c r="C64" s="10" t="e">
        <f>CONCATENATE('団体CSV'!A64)</f>
        <v>#N/A</v>
      </c>
    </row>
    <row r="65" spans="2:3" ht="13.5">
      <c r="B65" s="10">
        <f>CONCATENATE('競技者一覧'!C76)</f>
      </c>
      <c r="C65" s="10" t="e">
        <f>CONCATENATE('団体CSV'!A65)</f>
        <v>#N/A</v>
      </c>
    </row>
    <row r="66" spans="2:3" ht="13.5">
      <c r="B66" s="10">
        <f>CONCATENATE('競技者一覧'!C77)</f>
      </c>
      <c r="C66" s="10" t="e">
        <f>CONCATENATE('団体CSV'!A66)</f>
        <v>#N/A</v>
      </c>
    </row>
    <row r="67" spans="2:3" ht="13.5">
      <c r="B67" s="10">
        <f>CONCATENATE('競技者一覧'!C78)</f>
      </c>
      <c r="C67" s="10" t="e">
        <f>CONCATENATE('団体CSV'!A67)</f>
        <v>#N/A</v>
      </c>
    </row>
    <row r="68" spans="2:3" ht="13.5">
      <c r="B68" s="10">
        <f>CONCATENATE('競技者一覧'!C79)</f>
      </c>
      <c r="C68" s="10" t="e">
        <f>CONCATENATE('団体CSV'!A68)</f>
        <v>#N/A</v>
      </c>
    </row>
    <row r="69" spans="2:3" ht="13.5">
      <c r="B69" s="10">
        <f>CONCATENATE('競技者一覧'!C80)</f>
      </c>
      <c r="C69" s="10" t="e">
        <f>CONCATENATE('団体CSV'!A69)</f>
        <v>#N/A</v>
      </c>
    </row>
    <row r="70" spans="2:3" ht="13.5">
      <c r="B70" s="10">
        <f>CONCATENATE('競技者一覧'!C81)</f>
      </c>
      <c r="C70" s="10" t="e">
        <f>CONCATENATE('団体CSV'!A70)</f>
        <v>#N/A</v>
      </c>
    </row>
    <row r="71" spans="2:3" ht="13.5">
      <c r="B71" s="10">
        <f>CONCATENATE('競技者一覧'!C82)</f>
      </c>
      <c r="C71" s="10" t="e">
        <f>CONCATENATE('団体CSV'!A71)</f>
        <v>#N/A</v>
      </c>
    </row>
    <row r="72" spans="2:3" ht="13.5">
      <c r="B72" s="10">
        <f>CONCATENATE('競技者一覧'!C83)</f>
      </c>
      <c r="C72" s="10" t="e">
        <f>CONCATENATE('団体CSV'!A72)</f>
        <v>#N/A</v>
      </c>
    </row>
    <row r="73" spans="2:3" ht="13.5">
      <c r="B73" s="10">
        <f>CONCATENATE('競技者一覧'!C84)</f>
      </c>
      <c r="C73" s="10" t="e">
        <f>CONCATENATE('団体CSV'!A73)</f>
        <v>#N/A</v>
      </c>
    </row>
    <row r="74" spans="2:3" ht="13.5">
      <c r="B74" s="10">
        <f>CONCATENATE('競技者一覧'!C85)</f>
      </c>
      <c r="C74" s="10" t="e">
        <f>CONCATENATE('団体CSV'!A74)</f>
        <v>#N/A</v>
      </c>
    </row>
    <row r="75" spans="2:3" ht="13.5">
      <c r="B75" s="10">
        <f>CONCATENATE('競技者一覧'!C86)</f>
      </c>
      <c r="C75" s="10" t="e">
        <f>CONCATENATE('団体CSV'!A75)</f>
        <v>#N/A</v>
      </c>
    </row>
    <row r="76" spans="2:3" ht="13.5">
      <c r="B76" s="10">
        <f>CONCATENATE('競技者一覧'!C87)</f>
      </c>
      <c r="C76" s="10" t="e">
        <f>CONCATENATE('団体CSV'!A76)</f>
        <v>#N/A</v>
      </c>
    </row>
    <row r="77" spans="2:3" ht="13.5">
      <c r="B77" s="10">
        <f>CONCATENATE('競技者一覧'!C88)</f>
      </c>
      <c r="C77" s="10" t="e">
        <f>CONCATENATE('団体CSV'!A77)</f>
        <v>#N/A</v>
      </c>
    </row>
    <row r="78" spans="2:3" ht="13.5">
      <c r="B78" s="10">
        <f>CONCATENATE('競技者一覧'!C89)</f>
      </c>
      <c r="C78" s="10" t="e">
        <f>CONCATENATE('団体CSV'!A78)</f>
        <v>#N/A</v>
      </c>
    </row>
    <row r="79" spans="2:3" ht="13.5">
      <c r="B79" s="10">
        <f>CONCATENATE('競技者一覧'!C90)</f>
      </c>
      <c r="C79" s="10" t="e">
        <f>CONCATENATE('団体CSV'!A79)</f>
        <v>#N/A</v>
      </c>
    </row>
    <row r="80" spans="2:3" ht="13.5">
      <c r="B80" s="10">
        <f>CONCATENATE('競技者一覧'!C91)</f>
      </c>
      <c r="C80" s="10" t="e">
        <f>CONCATENATE('団体CSV'!A80)</f>
        <v>#N/A</v>
      </c>
    </row>
    <row r="81" spans="2:3" ht="13.5">
      <c r="B81" s="10">
        <f>CONCATENATE('競技者一覧'!C92)</f>
      </c>
      <c r="C81" s="10" t="e">
        <f>CONCATENATE('団体CSV'!A81)</f>
        <v>#N/A</v>
      </c>
    </row>
    <row r="82" spans="2:3" ht="13.5">
      <c r="B82" s="10">
        <f>CONCATENATE('競技者一覧'!C93)</f>
      </c>
      <c r="C82" s="10" t="e">
        <f>CONCATENATE('団体CSV'!A82)</f>
        <v>#N/A</v>
      </c>
    </row>
    <row r="83" spans="2:3" ht="13.5">
      <c r="B83" s="10">
        <f>CONCATENATE('競技者一覧'!C94)</f>
      </c>
      <c r="C83" s="10" t="e">
        <f>CONCATENATE('団体CSV'!A83)</f>
        <v>#N/A</v>
      </c>
    </row>
    <row r="84" spans="2:3" ht="13.5">
      <c r="B84" s="10">
        <f>CONCATENATE('競技者一覧'!C95)</f>
      </c>
      <c r="C84" s="10" t="e">
        <f>CONCATENATE('団体CSV'!A84)</f>
        <v>#N/A</v>
      </c>
    </row>
    <row r="85" spans="2:3" ht="13.5">
      <c r="B85" s="10">
        <f>CONCATENATE('競技者一覧'!C96)</f>
      </c>
      <c r="C85" s="10" t="e">
        <f>CONCATENATE('団体CSV'!A85)</f>
        <v>#N/A</v>
      </c>
    </row>
    <row r="86" spans="2:3" ht="13.5">
      <c r="B86" s="10">
        <f>CONCATENATE('競技者一覧'!C97)</f>
      </c>
      <c r="C86" s="10" t="e">
        <f>CONCATENATE('団体CSV'!A86)</f>
        <v>#N/A</v>
      </c>
    </row>
    <row r="87" spans="2:3" ht="13.5">
      <c r="B87" s="10">
        <f>CONCATENATE('競技者一覧'!C98)</f>
      </c>
      <c r="C87" s="10" t="e">
        <f>CONCATENATE('団体CSV'!A87)</f>
        <v>#N/A</v>
      </c>
    </row>
    <row r="88" spans="2:3" ht="13.5">
      <c r="B88" s="10">
        <f>CONCATENATE('競技者一覧'!C99)</f>
      </c>
      <c r="C88" s="10" t="e">
        <f>CONCATENATE('団体CSV'!A88)</f>
        <v>#N/A</v>
      </c>
    </row>
    <row r="89" spans="2:3" ht="13.5">
      <c r="B89" s="10">
        <f>CONCATENATE('競技者一覧'!C100)</f>
      </c>
      <c r="C89" s="10" t="e">
        <f>CONCATENATE('団体CSV'!A89)</f>
        <v>#N/A</v>
      </c>
    </row>
    <row r="90" spans="2:3" ht="13.5">
      <c r="B90" s="10">
        <f>CONCATENATE('競技者一覧'!C101)</f>
      </c>
      <c r="C90" s="10" t="e">
        <f>CONCATENATE('団体CSV'!A90)</f>
        <v>#N/A</v>
      </c>
    </row>
    <row r="91" spans="2:3" ht="13.5">
      <c r="B91" s="10">
        <f>CONCATENATE('競技者一覧'!C102)</f>
      </c>
      <c r="C91" s="10" t="e">
        <f>CONCATENATE('団体CSV'!A91)</f>
        <v>#N/A</v>
      </c>
    </row>
    <row r="92" spans="2:3" ht="13.5">
      <c r="B92" s="10">
        <f>CONCATENATE('競技者一覧'!C103)</f>
      </c>
      <c r="C92" s="10" t="e">
        <f>CONCATENATE('団体CSV'!A92)</f>
        <v>#N/A</v>
      </c>
    </row>
    <row r="93" spans="2:3" ht="13.5">
      <c r="B93" s="10">
        <f>CONCATENATE('競技者一覧'!C104)</f>
      </c>
      <c r="C93" s="10" t="e">
        <f>CONCATENATE('団体CSV'!A93)</f>
        <v>#N/A</v>
      </c>
    </row>
    <row r="94" spans="2:3" ht="13.5">
      <c r="B94" s="10">
        <f>CONCATENATE('競技者一覧'!C105)</f>
      </c>
      <c r="C94" s="10" t="e">
        <f>CONCATENATE('団体CSV'!A94)</f>
        <v>#N/A</v>
      </c>
    </row>
    <row r="95" spans="2:3" ht="13.5">
      <c r="B95" s="10">
        <f>CONCATENATE('競技者一覧'!C106)</f>
      </c>
      <c r="C95" s="10" t="e">
        <f>CONCATENATE('団体CSV'!A95)</f>
        <v>#N/A</v>
      </c>
    </row>
    <row r="96" spans="2:3" ht="13.5">
      <c r="B96" s="10">
        <f>CONCATENATE('競技者一覧'!C107)</f>
      </c>
      <c r="C96" s="10" t="e">
        <f>CONCATENATE('団体CSV'!A96)</f>
        <v>#N/A</v>
      </c>
    </row>
    <row r="97" spans="2:3" ht="13.5">
      <c r="B97" s="10">
        <f>CONCATENATE('競技者一覧'!C108)</f>
      </c>
      <c r="C97" s="10" t="e">
        <f>CONCATENATE('団体CSV'!A97)</f>
        <v>#N/A</v>
      </c>
    </row>
    <row r="98" spans="2:3" ht="13.5">
      <c r="B98" s="10">
        <f>CONCATENATE('競技者一覧'!C109)</f>
      </c>
      <c r="C98" s="10" t="e">
        <f>CONCATENATE('団体CSV'!A98)</f>
        <v>#N/A</v>
      </c>
    </row>
    <row r="99" spans="2:3" ht="13.5">
      <c r="B99" s="10">
        <f>CONCATENATE('競技者一覧'!C110)</f>
      </c>
      <c r="C99" s="10" t="e">
        <f>CONCATENATE('団体CSV'!A99)</f>
        <v>#N/A</v>
      </c>
    </row>
    <row r="100" spans="2:3" ht="13.5">
      <c r="B100" s="10">
        <f>CONCATENATE('競技者一覧'!C111)</f>
      </c>
      <c r="C100" s="10" t="e">
        <f>CONCATENATE('団体CSV'!A100)</f>
        <v>#N/A</v>
      </c>
    </row>
    <row r="101" spans="2:3" ht="13.5">
      <c r="B101" s="10">
        <f>CONCATENATE('競技者一覧'!C112)</f>
      </c>
      <c r="C101" s="10" t="e">
        <f>CONCATENATE('団体CSV'!A101)</f>
        <v>#N/A</v>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686"/>
  <sheetViews>
    <sheetView zoomScalePageLayoutView="0" workbookViewId="0" topLeftCell="A22">
      <selection activeCell="W37" sqref="W37"/>
    </sheetView>
  </sheetViews>
  <sheetFormatPr defaultColWidth="9.00390625" defaultRowHeight="13.5"/>
  <cols>
    <col min="1" max="1" width="11.50390625" style="0" customWidth="1"/>
    <col min="2" max="2" width="20.50390625" style="0" customWidth="1"/>
    <col min="3" max="3" width="11.50390625" style="0" customWidth="1"/>
  </cols>
  <sheetData>
    <row r="1" spans="2:3" ht="13.5">
      <c r="B1" t="s">
        <v>1235</v>
      </c>
      <c r="C1" t="s">
        <v>52</v>
      </c>
    </row>
    <row r="2" spans="2:3" ht="13.5">
      <c r="B2" t="s">
        <v>328</v>
      </c>
      <c r="C2">
        <v>130001</v>
      </c>
    </row>
    <row r="3" spans="2:3" ht="13.5">
      <c r="B3" t="s">
        <v>1071</v>
      </c>
      <c r="C3">
        <v>130002</v>
      </c>
    </row>
    <row r="4" spans="2:3" ht="13.5">
      <c r="B4" t="s">
        <v>329</v>
      </c>
      <c r="C4">
        <v>140001</v>
      </c>
    </row>
    <row r="5" spans="2:3" ht="13.5">
      <c r="B5" t="s">
        <v>1291</v>
      </c>
      <c r="C5">
        <v>140002</v>
      </c>
    </row>
    <row r="6" spans="2:3" ht="13.5">
      <c r="B6" t="s">
        <v>1292</v>
      </c>
      <c r="C6">
        <v>170001</v>
      </c>
    </row>
    <row r="7" spans="2:3" ht="13.5">
      <c r="B7" t="s">
        <v>330</v>
      </c>
      <c r="C7">
        <v>180001</v>
      </c>
    </row>
    <row r="8" spans="2:3" ht="13.5">
      <c r="B8" t="s">
        <v>331</v>
      </c>
      <c r="C8">
        <v>180002</v>
      </c>
    </row>
    <row r="9" spans="2:3" ht="13.5">
      <c r="B9" t="s">
        <v>332</v>
      </c>
      <c r="C9">
        <v>180003</v>
      </c>
    </row>
    <row r="10" spans="2:3" ht="13.5">
      <c r="B10" t="s">
        <v>1072</v>
      </c>
      <c r="C10">
        <v>210001</v>
      </c>
    </row>
    <row r="11" spans="2:3" ht="13.5">
      <c r="B11" t="s">
        <v>1293</v>
      </c>
      <c r="C11">
        <v>210002</v>
      </c>
    </row>
    <row r="12" spans="2:3" ht="13.5">
      <c r="B12" t="s">
        <v>1294</v>
      </c>
      <c r="C12">
        <v>210003</v>
      </c>
    </row>
    <row r="13" spans="2:3" ht="13.5">
      <c r="B13" t="s">
        <v>1295</v>
      </c>
      <c r="C13">
        <v>210004</v>
      </c>
    </row>
    <row r="14" spans="2:3" ht="13.5">
      <c r="B14" t="s">
        <v>333</v>
      </c>
      <c r="C14">
        <v>230001</v>
      </c>
    </row>
    <row r="15" spans="2:3" ht="13.5">
      <c r="B15" t="s">
        <v>334</v>
      </c>
      <c r="C15">
        <v>230002</v>
      </c>
    </row>
    <row r="16" spans="2:3" ht="13.5">
      <c r="B16" t="s">
        <v>335</v>
      </c>
      <c r="C16">
        <v>230003</v>
      </c>
    </row>
    <row r="17" spans="2:3" ht="13.5">
      <c r="B17" t="s">
        <v>336</v>
      </c>
      <c r="C17">
        <v>230004</v>
      </c>
    </row>
    <row r="18" spans="2:3" ht="13.5">
      <c r="B18" t="s">
        <v>337</v>
      </c>
      <c r="C18">
        <v>230005</v>
      </c>
    </row>
    <row r="19" spans="2:3" ht="13.5">
      <c r="B19" t="s">
        <v>1296</v>
      </c>
      <c r="C19">
        <v>230006</v>
      </c>
    </row>
    <row r="20" spans="2:3" ht="13.5">
      <c r="B20" t="s">
        <v>1297</v>
      </c>
      <c r="C20">
        <v>230007</v>
      </c>
    </row>
    <row r="21" spans="2:3" ht="13.5">
      <c r="B21" t="s">
        <v>1298</v>
      </c>
      <c r="C21">
        <v>230008</v>
      </c>
    </row>
    <row r="22" spans="2:3" ht="13.5">
      <c r="B22" t="s">
        <v>1299</v>
      </c>
      <c r="C22">
        <v>230009</v>
      </c>
    </row>
    <row r="23" spans="2:3" ht="13.5">
      <c r="B23" t="s">
        <v>1197</v>
      </c>
      <c r="C23">
        <v>230010</v>
      </c>
    </row>
    <row r="24" spans="2:3" ht="13.5">
      <c r="B24" t="s">
        <v>1073</v>
      </c>
      <c r="C24">
        <v>230011</v>
      </c>
    </row>
    <row r="25" spans="2:3" ht="13.5">
      <c r="B25" t="s">
        <v>1074</v>
      </c>
      <c r="C25">
        <v>230012</v>
      </c>
    </row>
    <row r="26" spans="2:3" ht="13.5">
      <c r="B26" t="s">
        <v>1300</v>
      </c>
      <c r="C26">
        <v>230013</v>
      </c>
    </row>
    <row r="27" spans="2:3" ht="13.5">
      <c r="B27" t="s">
        <v>1301</v>
      </c>
      <c r="C27">
        <v>230014</v>
      </c>
    </row>
    <row r="28" spans="2:3" ht="13.5">
      <c r="B28" t="s">
        <v>1302</v>
      </c>
      <c r="C28">
        <v>230015</v>
      </c>
    </row>
    <row r="29" spans="2:3" ht="13.5">
      <c r="B29" t="s">
        <v>1303</v>
      </c>
      <c r="C29">
        <v>230016</v>
      </c>
    </row>
    <row r="30" spans="2:3" ht="13.5">
      <c r="B30" t="s">
        <v>1304</v>
      </c>
      <c r="C30">
        <v>230017</v>
      </c>
    </row>
    <row r="31" spans="2:3" ht="13.5">
      <c r="B31" t="s">
        <v>1305</v>
      </c>
      <c r="C31">
        <v>230018</v>
      </c>
    </row>
    <row r="32" spans="2:3" ht="13.5">
      <c r="B32" t="s">
        <v>1306</v>
      </c>
      <c r="C32">
        <v>230019</v>
      </c>
    </row>
    <row r="33" spans="2:3" ht="13.5">
      <c r="B33" t="s">
        <v>1307</v>
      </c>
      <c r="C33">
        <v>230020</v>
      </c>
    </row>
    <row r="34" spans="2:3" ht="13.5">
      <c r="B34" t="s">
        <v>1308</v>
      </c>
      <c r="C34">
        <v>230021</v>
      </c>
    </row>
    <row r="35" spans="2:3" ht="13.5">
      <c r="B35" t="s">
        <v>1309</v>
      </c>
      <c r="C35">
        <v>230022</v>
      </c>
    </row>
    <row r="36" spans="2:3" ht="13.5">
      <c r="B36" t="s">
        <v>338</v>
      </c>
      <c r="C36">
        <v>240001</v>
      </c>
    </row>
    <row r="37" spans="2:3" ht="13.5">
      <c r="B37" t="s">
        <v>99</v>
      </c>
      <c r="C37">
        <v>240002</v>
      </c>
    </row>
    <row r="38" spans="2:3" ht="13.5">
      <c r="B38" t="s">
        <v>1310</v>
      </c>
      <c r="C38">
        <v>240003</v>
      </c>
    </row>
    <row r="39" spans="2:3" ht="13.5">
      <c r="B39" t="s">
        <v>1020</v>
      </c>
      <c r="C39">
        <v>240004</v>
      </c>
    </row>
    <row r="40" spans="2:3" ht="13.5">
      <c r="B40" t="s">
        <v>1021</v>
      </c>
      <c r="C40">
        <v>240005</v>
      </c>
    </row>
    <row r="41" spans="2:3" ht="13.5">
      <c r="B41" t="s">
        <v>1022</v>
      </c>
      <c r="C41">
        <v>240006</v>
      </c>
    </row>
    <row r="42" spans="2:3" ht="13.5">
      <c r="B42" t="s">
        <v>1075</v>
      </c>
      <c r="C42">
        <v>240007</v>
      </c>
    </row>
    <row r="43" spans="2:3" ht="13.5">
      <c r="B43" t="s">
        <v>1076</v>
      </c>
      <c r="C43">
        <v>240008</v>
      </c>
    </row>
    <row r="44" spans="2:3" ht="13.5">
      <c r="B44" t="s">
        <v>1077</v>
      </c>
      <c r="C44">
        <v>240009</v>
      </c>
    </row>
    <row r="45" spans="2:3" ht="13.5">
      <c r="B45" t="s">
        <v>1236</v>
      </c>
      <c r="C45">
        <v>240010</v>
      </c>
    </row>
    <row r="46" spans="2:3" ht="13.5">
      <c r="B46" t="s">
        <v>1237</v>
      </c>
      <c r="C46">
        <v>240011</v>
      </c>
    </row>
    <row r="47" spans="2:3" ht="13.5">
      <c r="B47" t="s">
        <v>1311</v>
      </c>
      <c r="C47">
        <v>240012</v>
      </c>
    </row>
    <row r="48" spans="2:3" ht="13.5">
      <c r="B48" t="s">
        <v>1238</v>
      </c>
      <c r="C48">
        <v>240013</v>
      </c>
    </row>
    <row r="49" spans="2:3" ht="13.5">
      <c r="B49" t="s">
        <v>1312</v>
      </c>
      <c r="C49">
        <v>240014</v>
      </c>
    </row>
    <row r="50" spans="2:3" ht="13.5">
      <c r="B50" t="s">
        <v>1313</v>
      </c>
      <c r="C50">
        <v>240015</v>
      </c>
    </row>
    <row r="51" spans="2:3" ht="13.5">
      <c r="B51" t="s">
        <v>1314</v>
      </c>
      <c r="C51">
        <v>240016</v>
      </c>
    </row>
    <row r="52" spans="2:3" ht="13.5">
      <c r="B52" t="s">
        <v>1315</v>
      </c>
      <c r="C52">
        <v>240017</v>
      </c>
    </row>
    <row r="53" spans="2:3" ht="13.5">
      <c r="B53" t="s">
        <v>1316</v>
      </c>
      <c r="C53">
        <v>240018</v>
      </c>
    </row>
    <row r="54" spans="2:3" ht="13.5">
      <c r="B54" t="s">
        <v>1317</v>
      </c>
      <c r="C54">
        <v>240019</v>
      </c>
    </row>
    <row r="55" spans="2:3" ht="13.5">
      <c r="B55" t="s">
        <v>1318</v>
      </c>
      <c r="C55">
        <v>240020</v>
      </c>
    </row>
    <row r="56" spans="2:3" ht="13.5">
      <c r="B56" t="s">
        <v>1319</v>
      </c>
      <c r="C56">
        <v>240021</v>
      </c>
    </row>
    <row r="57" spans="2:3" ht="13.5">
      <c r="B57" t="s">
        <v>1320</v>
      </c>
      <c r="C57">
        <v>240022</v>
      </c>
    </row>
    <row r="58" spans="2:3" ht="13.5">
      <c r="B58" t="s">
        <v>339</v>
      </c>
      <c r="C58">
        <v>250001</v>
      </c>
    </row>
    <row r="59" spans="2:3" ht="13.5">
      <c r="B59" t="s">
        <v>340</v>
      </c>
      <c r="C59">
        <v>250002</v>
      </c>
    </row>
    <row r="60" spans="2:3" ht="13.5">
      <c r="B60" t="s">
        <v>341</v>
      </c>
      <c r="C60">
        <v>250003</v>
      </c>
    </row>
    <row r="61" spans="2:3" ht="13.5">
      <c r="B61" t="s">
        <v>1023</v>
      </c>
      <c r="C61">
        <v>250004</v>
      </c>
    </row>
    <row r="62" spans="2:3" ht="13.5">
      <c r="B62" t="s">
        <v>1321</v>
      </c>
      <c r="C62">
        <v>250005</v>
      </c>
    </row>
    <row r="63" spans="2:3" ht="13.5">
      <c r="B63" t="s">
        <v>1322</v>
      </c>
      <c r="C63">
        <v>250006</v>
      </c>
    </row>
    <row r="64" spans="2:3" ht="13.5">
      <c r="B64" t="s">
        <v>1323</v>
      </c>
      <c r="C64">
        <v>250007</v>
      </c>
    </row>
    <row r="65" spans="2:3" ht="13.5">
      <c r="B65" t="s">
        <v>1324</v>
      </c>
      <c r="C65">
        <v>250008</v>
      </c>
    </row>
    <row r="66" spans="2:3" ht="13.5">
      <c r="B66" t="s">
        <v>342</v>
      </c>
      <c r="C66">
        <v>260001</v>
      </c>
    </row>
    <row r="67" spans="2:3" ht="13.5">
      <c r="B67" t="s">
        <v>343</v>
      </c>
      <c r="C67">
        <v>260002</v>
      </c>
    </row>
    <row r="68" spans="2:3" ht="13.5">
      <c r="B68" t="s">
        <v>344</v>
      </c>
      <c r="C68">
        <v>260003</v>
      </c>
    </row>
    <row r="69" spans="2:3" ht="13.5">
      <c r="B69" t="s">
        <v>345</v>
      </c>
      <c r="C69">
        <v>260004</v>
      </c>
    </row>
    <row r="70" spans="2:3" ht="13.5">
      <c r="B70" t="s">
        <v>346</v>
      </c>
      <c r="C70">
        <v>260005</v>
      </c>
    </row>
    <row r="71" spans="2:3" ht="13.5">
      <c r="B71" t="s">
        <v>347</v>
      </c>
      <c r="C71">
        <v>260006</v>
      </c>
    </row>
    <row r="72" spans="2:3" ht="13.5">
      <c r="B72" t="s">
        <v>348</v>
      </c>
      <c r="C72">
        <v>260007</v>
      </c>
    </row>
    <row r="73" spans="2:3" ht="13.5">
      <c r="B73" t="s">
        <v>349</v>
      </c>
      <c r="C73">
        <v>260008</v>
      </c>
    </row>
    <row r="74" spans="2:3" ht="13.5">
      <c r="B74" t="s">
        <v>350</v>
      </c>
      <c r="C74">
        <v>260009</v>
      </c>
    </row>
    <row r="75" spans="2:3" ht="13.5">
      <c r="B75" t="s">
        <v>351</v>
      </c>
      <c r="C75">
        <v>260010</v>
      </c>
    </row>
    <row r="76" spans="2:3" ht="13.5">
      <c r="B76" t="s">
        <v>352</v>
      </c>
      <c r="C76">
        <v>260011</v>
      </c>
    </row>
    <row r="77" spans="2:3" ht="13.5">
      <c r="B77" t="s">
        <v>353</v>
      </c>
      <c r="C77">
        <v>260012</v>
      </c>
    </row>
    <row r="78" spans="2:3" ht="13.5">
      <c r="B78" t="s">
        <v>354</v>
      </c>
      <c r="C78">
        <v>260013</v>
      </c>
    </row>
    <row r="79" spans="2:3" ht="13.5">
      <c r="B79" t="s">
        <v>128</v>
      </c>
      <c r="C79">
        <v>260015</v>
      </c>
    </row>
    <row r="80" spans="2:3" ht="13.5">
      <c r="B80" t="s">
        <v>355</v>
      </c>
      <c r="C80">
        <v>260016</v>
      </c>
    </row>
    <row r="81" spans="2:3" ht="13.5">
      <c r="B81" t="s">
        <v>356</v>
      </c>
      <c r="C81">
        <v>260017</v>
      </c>
    </row>
    <row r="82" spans="2:3" ht="13.5">
      <c r="B82" t="s">
        <v>357</v>
      </c>
      <c r="C82">
        <v>260018</v>
      </c>
    </row>
    <row r="83" spans="2:3" ht="13.5">
      <c r="B83" t="s">
        <v>358</v>
      </c>
      <c r="C83">
        <v>260019</v>
      </c>
    </row>
    <row r="84" spans="2:3" ht="13.5">
      <c r="B84" t="s">
        <v>359</v>
      </c>
      <c r="C84">
        <v>260020</v>
      </c>
    </row>
    <row r="85" spans="2:3" ht="13.5">
      <c r="B85" t="s">
        <v>360</v>
      </c>
      <c r="C85">
        <v>260021</v>
      </c>
    </row>
    <row r="86" spans="2:3" ht="13.5">
      <c r="B86" t="s">
        <v>361</v>
      </c>
      <c r="C86">
        <v>260022</v>
      </c>
    </row>
    <row r="87" spans="2:3" ht="13.5">
      <c r="B87" t="s">
        <v>362</v>
      </c>
      <c r="C87">
        <v>260023</v>
      </c>
    </row>
    <row r="88" spans="2:3" ht="13.5">
      <c r="B88" t="s">
        <v>363</v>
      </c>
      <c r="C88">
        <v>260024</v>
      </c>
    </row>
    <row r="89" spans="2:3" ht="13.5">
      <c r="B89" t="s">
        <v>364</v>
      </c>
      <c r="C89">
        <v>260025</v>
      </c>
    </row>
    <row r="90" spans="2:3" ht="13.5">
      <c r="B90" t="s">
        <v>365</v>
      </c>
      <c r="C90">
        <v>260026</v>
      </c>
    </row>
    <row r="91" spans="2:3" ht="13.5">
      <c r="B91" t="s">
        <v>366</v>
      </c>
      <c r="C91">
        <v>260027</v>
      </c>
    </row>
    <row r="92" spans="2:3" ht="13.5">
      <c r="B92" t="s">
        <v>367</v>
      </c>
      <c r="C92">
        <v>260028</v>
      </c>
    </row>
    <row r="93" spans="2:3" ht="13.5">
      <c r="B93" t="s">
        <v>129</v>
      </c>
      <c r="C93">
        <v>260030</v>
      </c>
    </row>
    <row r="94" spans="2:3" ht="13.5">
      <c r="B94" t="s">
        <v>368</v>
      </c>
      <c r="C94">
        <v>260033</v>
      </c>
    </row>
    <row r="95" spans="2:3" ht="13.5">
      <c r="B95" t="s">
        <v>369</v>
      </c>
      <c r="C95">
        <v>260034</v>
      </c>
    </row>
    <row r="96" spans="2:3" ht="13.5">
      <c r="B96" t="s">
        <v>370</v>
      </c>
      <c r="C96">
        <v>260035</v>
      </c>
    </row>
    <row r="97" spans="2:3" ht="13.5">
      <c r="B97" t="s">
        <v>371</v>
      </c>
      <c r="C97">
        <v>260036</v>
      </c>
    </row>
    <row r="98" spans="2:3" ht="13.5">
      <c r="B98" t="s">
        <v>372</v>
      </c>
      <c r="C98">
        <v>260037</v>
      </c>
    </row>
    <row r="99" spans="2:3" ht="13.5">
      <c r="B99" t="s">
        <v>373</v>
      </c>
      <c r="C99">
        <v>260038</v>
      </c>
    </row>
    <row r="100" spans="2:3" ht="13.5">
      <c r="B100" t="s">
        <v>374</v>
      </c>
      <c r="C100">
        <v>260039</v>
      </c>
    </row>
    <row r="101" spans="2:3" ht="13.5">
      <c r="B101" t="s">
        <v>375</v>
      </c>
      <c r="C101">
        <v>260040</v>
      </c>
    </row>
    <row r="102" spans="2:3" ht="13.5">
      <c r="B102" t="s">
        <v>376</v>
      </c>
      <c r="C102">
        <v>260041</v>
      </c>
    </row>
    <row r="103" spans="2:3" ht="13.5">
      <c r="B103" t="s">
        <v>377</v>
      </c>
      <c r="C103">
        <v>260042</v>
      </c>
    </row>
    <row r="104" spans="2:3" ht="13.5">
      <c r="B104" t="s">
        <v>378</v>
      </c>
      <c r="C104">
        <v>260043</v>
      </c>
    </row>
    <row r="105" spans="2:3" ht="13.5">
      <c r="B105" t="s">
        <v>379</v>
      </c>
      <c r="C105">
        <v>260044</v>
      </c>
    </row>
    <row r="106" spans="2:3" ht="13.5">
      <c r="B106" t="s">
        <v>380</v>
      </c>
      <c r="C106">
        <v>260045</v>
      </c>
    </row>
    <row r="107" spans="2:3" ht="13.5">
      <c r="B107" t="s">
        <v>381</v>
      </c>
      <c r="C107">
        <v>260046</v>
      </c>
    </row>
    <row r="108" spans="2:3" ht="13.5">
      <c r="B108" t="s">
        <v>382</v>
      </c>
      <c r="C108">
        <v>260048</v>
      </c>
    </row>
    <row r="109" spans="2:3" ht="13.5">
      <c r="B109" t="s">
        <v>383</v>
      </c>
      <c r="C109">
        <v>260050</v>
      </c>
    </row>
    <row r="110" spans="2:3" ht="13.5">
      <c r="B110" t="s">
        <v>384</v>
      </c>
      <c r="C110">
        <v>260051</v>
      </c>
    </row>
    <row r="111" spans="2:3" ht="13.5">
      <c r="B111" t="s">
        <v>385</v>
      </c>
      <c r="C111">
        <v>260052</v>
      </c>
    </row>
    <row r="112" spans="2:3" ht="13.5">
      <c r="B112" t="s">
        <v>386</v>
      </c>
      <c r="C112">
        <v>260053</v>
      </c>
    </row>
    <row r="113" spans="2:3" ht="13.5">
      <c r="B113" t="s">
        <v>387</v>
      </c>
      <c r="C113">
        <v>260055</v>
      </c>
    </row>
    <row r="114" spans="2:3" ht="13.5">
      <c r="B114" t="s">
        <v>130</v>
      </c>
      <c r="C114">
        <v>260056</v>
      </c>
    </row>
    <row r="115" spans="2:3" ht="13.5">
      <c r="B115" t="s">
        <v>388</v>
      </c>
      <c r="C115">
        <v>260057</v>
      </c>
    </row>
    <row r="116" spans="2:3" ht="13.5">
      <c r="B116" t="s">
        <v>389</v>
      </c>
      <c r="C116">
        <v>260058</v>
      </c>
    </row>
    <row r="117" spans="2:3" ht="13.5">
      <c r="B117" t="s">
        <v>390</v>
      </c>
      <c r="C117">
        <v>260059</v>
      </c>
    </row>
    <row r="118" spans="2:3" ht="13.5">
      <c r="B118" t="s">
        <v>391</v>
      </c>
      <c r="C118">
        <v>260060</v>
      </c>
    </row>
    <row r="119" spans="2:3" ht="13.5">
      <c r="B119" t="s">
        <v>392</v>
      </c>
      <c r="C119">
        <v>260061</v>
      </c>
    </row>
    <row r="120" spans="2:3" ht="13.5">
      <c r="B120" t="s">
        <v>393</v>
      </c>
      <c r="C120">
        <v>260062</v>
      </c>
    </row>
    <row r="121" spans="2:3" ht="13.5">
      <c r="B121" t="s">
        <v>394</v>
      </c>
      <c r="C121">
        <v>260063</v>
      </c>
    </row>
    <row r="122" spans="2:3" ht="13.5">
      <c r="B122" t="s">
        <v>100</v>
      </c>
      <c r="C122">
        <v>260064</v>
      </c>
    </row>
    <row r="123" spans="2:3" ht="13.5">
      <c r="B123" t="s">
        <v>395</v>
      </c>
      <c r="C123">
        <v>260065</v>
      </c>
    </row>
    <row r="124" spans="2:3" ht="13.5">
      <c r="B124" t="s">
        <v>396</v>
      </c>
      <c r="C124">
        <v>260066</v>
      </c>
    </row>
    <row r="125" spans="2:3" ht="13.5">
      <c r="B125" t="s">
        <v>397</v>
      </c>
      <c r="C125">
        <v>260067</v>
      </c>
    </row>
    <row r="126" spans="2:3" ht="13.5">
      <c r="B126" t="s">
        <v>398</v>
      </c>
      <c r="C126">
        <v>260068</v>
      </c>
    </row>
    <row r="127" spans="2:3" ht="13.5">
      <c r="B127" t="s">
        <v>399</v>
      </c>
      <c r="C127">
        <v>260069</v>
      </c>
    </row>
    <row r="128" spans="2:3" ht="13.5">
      <c r="B128" t="s">
        <v>400</v>
      </c>
      <c r="C128">
        <v>260070</v>
      </c>
    </row>
    <row r="129" spans="2:3" ht="13.5">
      <c r="B129" t="s">
        <v>109</v>
      </c>
      <c r="C129">
        <v>260071</v>
      </c>
    </row>
    <row r="130" spans="2:3" ht="13.5">
      <c r="B130" t="s">
        <v>401</v>
      </c>
      <c r="C130">
        <v>260072</v>
      </c>
    </row>
    <row r="131" spans="2:3" ht="13.5">
      <c r="B131" t="s">
        <v>402</v>
      </c>
      <c r="C131">
        <v>260073</v>
      </c>
    </row>
    <row r="132" spans="2:3" ht="13.5">
      <c r="B132" t="s">
        <v>403</v>
      </c>
      <c r="C132">
        <v>260074</v>
      </c>
    </row>
    <row r="133" spans="2:3" ht="13.5">
      <c r="B133" t="s">
        <v>404</v>
      </c>
      <c r="C133">
        <v>260076</v>
      </c>
    </row>
    <row r="134" spans="2:3" ht="13.5">
      <c r="B134" t="s">
        <v>405</v>
      </c>
      <c r="C134">
        <v>260077</v>
      </c>
    </row>
    <row r="135" spans="2:3" ht="13.5">
      <c r="B135" t="s">
        <v>406</v>
      </c>
      <c r="C135">
        <v>260078</v>
      </c>
    </row>
    <row r="136" spans="2:3" ht="13.5">
      <c r="B136" t="s">
        <v>407</v>
      </c>
      <c r="C136">
        <v>260079</v>
      </c>
    </row>
    <row r="137" spans="2:3" ht="13.5">
      <c r="B137" t="s">
        <v>408</v>
      </c>
      <c r="C137">
        <v>260080</v>
      </c>
    </row>
    <row r="138" spans="2:3" ht="13.5">
      <c r="B138" t="s">
        <v>409</v>
      </c>
      <c r="C138">
        <v>260082</v>
      </c>
    </row>
    <row r="139" spans="2:3" ht="13.5">
      <c r="B139" t="s">
        <v>410</v>
      </c>
      <c r="C139">
        <v>260083</v>
      </c>
    </row>
    <row r="140" spans="2:3" ht="13.5">
      <c r="B140" t="s">
        <v>411</v>
      </c>
      <c r="C140">
        <v>260085</v>
      </c>
    </row>
    <row r="141" spans="2:3" ht="13.5">
      <c r="B141" t="s">
        <v>412</v>
      </c>
      <c r="C141">
        <v>260086</v>
      </c>
    </row>
    <row r="142" spans="2:3" ht="13.5">
      <c r="B142" t="s">
        <v>413</v>
      </c>
      <c r="C142">
        <v>260087</v>
      </c>
    </row>
    <row r="143" spans="2:3" ht="13.5">
      <c r="B143" t="s">
        <v>110</v>
      </c>
      <c r="C143">
        <v>260088</v>
      </c>
    </row>
    <row r="144" spans="2:3" ht="13.5">
      <c r="B144" t="s">
        <v>414</v>
      </c>
      <c r="C144">
        <v>260089</v>
      </c>
    </row>
    <row r="145" spans="2:3" ht="13.5">
      <c r="B145" t="s">
        <v>415</v>
      </c>
      <c r="C145">
        <v>260090</v>
      </c>
    </row>
    <row r="146" spans="2:3" ht="13.5">
      <c r="B146" t="s">
        <v>416</v>
      </c>
      <c r="C146">
        <v>260091</v>
      </c>
    </row>
    <row r="147" spans="2:3" ht="13.5">
      <c r="B147" t="s">
        <v>417</v>
      </c>
      <c r="C147">
        <v>260092</v>
      </c>
    </row>
    <row r="148" spans="2:3" ht="13.5">
      <c r="B148" t="s">
        <v>418</v>
      </c>
      <c r="C148">
        <v>260093</v>
      </c>
    </row>
    <row r="149" spans="2:3" ht="13.5">
      <c r="B149" t="s">
        <v>419</v>
      </c>
      <c r="C149">
        <v>260094</v>
      </c>
    </row>
    <row r="150" spans="2:3" ht="13.5">
      <c r="B150" t="s">
        <v>420</v>
      </c>
      <c r="C150">
        <v>260095</v>
      </c>
    </row>
    <row r="151" spans="2:3" ht="13.5">
      <c r="B151" t="s">
        <v>421</v>
      </c>
      <c r="C151">
        <v>260096</v>
      </c>
    </row>
    <row r="152" spans="2:3" ht="13.5">
      <c r="B152" t="s">
        <v>422</v>
      </c>
      <c r="C152">
        <v>260097</v>
      </c>
    </row>
    <row r="153" spans="2:3" ht="13.5">
      <c r="B153" t="s">
        <v>423</v>
      </c>
      <c r="C153">
        <v>260098</v>
      </c>
    </row>
    <row r="154" spans="2:3" ht="13.5">
      <c r="B154" t="s">
        <v>424</v>
      </c>
      <c r="C154">
        <v>260099</v>
      </c>
    </row>
    <row r="155" spans="2:3" ht="13.5">
      <c r="B155" t="s">
        <v>425</v>
      </c>
      <c r="C155">
        <v>260100</v>
      </c>
    </row>
    <row r="156" spans="2:3" ht="13.5">
      <c r="B156" t="s">
        <v>426</v>
      </c>
      <c r="C156">
        <v>260101</v>
      </c>
    </row>
    <row r="157" spans="2:3" ht="13.5">
      <c r="B157" t="s">
        <v>427</v>
      </c>
      <c r="C157">
        <v>260102</v>
      </c>
    </row>
    <row r="158" spans="2:3" ht="13.5">
      <c r="B158" t="s">
        <v>428</v>
      </c>
      <c r="C158">
        <v>260103</v>
      </c>
    </row>
    <row r="159" spans="2:3" ht="13.5">
      <c r="B159" t="s">
        <v>429</v>
      </c>
      <c r="C159">
        <v>260105</v>
      </c>
    </row>
    <row r="160" spans="2:3" ht="13.5">
      <c r="B160" t="s">
        <v>430</v>
      </c>
      <c r="C160">
        <v>260106</v>
      </c>
    </row>
    <row r="161" spans="2:3" ht="13.5">
      <c r="B161" t="s">
        <v>431</v>
      </c>
      <c r="C161">
        <v>260108</v>
      </c>
    </row>
    <row r="162" spans="2:3" ht="13.5">
      <c r="B162" t="s">
        <v>432</v>
      </c>
      <c r="C162">
        <v>260109</v>
      </c>
    </row>
    <row r="163" spans="2:3" ht="13.5">
      <c r="B163" t="s">
        <v>433</v>
      </c>
      <c r="C163">
        <v>260110</v>
      </c>
    </row>
    <row r="164" spans="2:3" ht="13.5">
      <c r="B164" t="s">
        <v>434</v>
      </c>
      <c r="C164">
        <v>260111</v>
      </c>
    </row>
    <row r="165" spans="2:3" ht="13.5">
      <c r="B165" t="s">
        <v>435</v>
      </c>
      <c r="C165">
        <v>260112</v>
      </c>
    </row>
    <row r="166" spans="2:3" ht="13.5">
      <c r="B166" t="s">
        <v>436</v>
      </c>
      <c r="C166">
        <v>260113</v>
      </c>
    </row>
    <row r="167" spans="2:3" ht="13.5">
      <c r="B167" t="s">
        <v>437</v>
      </c>
      <c r="C167">
        <v>260114</v>
      </c>
    </row>
    <row r="168" spans="2:3" ht="13.5">
      <c r="B168" t="s">
        <v>101</v>
      </c>
      <c r="C168">
        <v>260115</v>
      </c>
    </row>
    <row r="169" spans="2:3" ht="13.5">
      <c r="B169" t="s">
        <v>438</v>
      </c>
      <c r="C169">
        <v>260116</v>
      </c>
    </row>
    <row r="170" spans="2:3" ht="13.5">
      <c r="B170" t="s">
        <v>439</v>
      </c>
      <c r="C170">
        <v>260117</v>
      </c>
    </row>
    <row r="171" spans="2:3" ht="13.5">
      <c r="B171" t="s">
        <v>440</v>
      </c>
      <c r="C171">
        <v>260118</v>
      </c>
    </row>
    <row r="172" spans="2:3" ht="13.5">
      <c r="B172" t="s">
        <v>441</v>
      </c>
      <c r="C172">
        <v>260123</v>
      </c>
    </row>
    <row r="173" spans="2:3" ht="13.5">
      <c r="B173" t="s">
        <v>442</v>
      </c>
      <c r="C173">
        <v>260124</v>
      </c>
    </row>
    <row r="174" spans="2:3" ht="13.5">
      <c r="B174" t="s">
        <v>443</v>
      </c>
      <c r="C174">
        <v>260128</v>
      </c>
    </row>
    <row r="175" spans="2:3" ht="13.5">
      <c r="B175" t="s">
        <v>444</v>
      </c>
      <c r="C175">
        <v>260131</v>
      </c>
    </row>
    <row r="176" spans="2:3" ht="13.5">
      <c r="B176" t="s">
        <v>445</v>
      </c>
      <c r="C176">
        <v>260132</v>
      </c>
    </row>
    <row r="177" spans="2:3" ht="13.5">
      <c r="B177" t="s">
        <v>446</v>
      </c>
      <c r="C177">
        <v>260134</v>
      </c>
    </row>
    <row r="178" spans="2:3" ht="13.5">
      <c r="B178" t="s">
        <v>447</v>
      </c>
      <c r="C178">
        <v>260136</v>
      </c>
    </row>
    <row r="179" spans="2:3" ht="13.5">
      <c r="B179" t="s">
        <v>448</v>
      </c>
      <c r="C179">
        <v>260137</v>
      </c>
    </row>
    <row r="180" spans="2:3" ht="13.5">
      <c r="B180" t="s">
        <v>449</v>
      </c>
      <c r="C180">
        <v>260138</v>
      </c>
    </row>
    <row r="181" spans="2:3" ht="13.5">
      <c r="B181" t="s">
        <v>450</v>
      </c>
      <c r="C181">
        <v>260139</v>
      </c>
    </row>
    <row r="182" spans="2:3" ht="13.5">
      <c r="B182" t="s">
        <v>451</v>
      </c>
      <c r="C182">
        <v>260140</v>
      </c>
    </row>
    <row r="183" spans="2:3" ht="13.5">
      <c r="B183" t="s">
        <v>452</v>
      </c>
      <c r="C183">
        <v>260141</v>
      </c>
    </row>
    <row r="184" spans="2:3" ht="13.5">
      <c r="B184" t="s">
        <v>453</v>
      </c>
      <c r="C184">
        <v>260142</v>
      </c>
    </row>
    <row r="185" spans="2:3" ht="13.5">
      <c r="B185" t="s">
        <v>454</v>
      </c>
      <c r="C185">
        <v>260143</v>
      </c>
    </row>
    <row r="186" spans="2:3" ht="13.5">
      <c r="B186" t="s">
        <v>455</v>
      </c>
      <c r="C186">
        <v>260144</v>
      </c>
    </row>
    <row r="187" spans="2:3" ht="13.5">
      <c r="B187" t="s">
        <v>456</v>
      </c>
      <c r="C187">
        <v>260145</v>
      </c>
    </row>
    <row r="188" spans="2:3" ht="13.5">
      <c r="B188" t="s">
        <v>457</v>
      </c>
      <c r="C188">
        <v>260146</v>
      </c>
    </row>
    <row r="189" spans="2:3" ht="13.5">
      <c r="B189" t="s">
        <v>458</v>
      </c>
      <c r="C189">
        <v>260149</v>
      </c>
    </row>
    <row r="190" spans="2:3" ht="13.5">
      <c r="B190" t="s">
        <v>459</v>
      </c>
      <c r="C190">
        <v>260150</v>
      </c>
    </row>
    <row r="191" spans="2:3" ht="13.5">
      <c r="B191" t="s">
        <v>460</v>
      </c>
      <c r="C191">
        <v>260151</v>
      </c>
    </row>
    <row r="192" spans="2:3" ht="13.5">
      <c r="B192" t="s">
        <v>461</v>
      </c>
      <c r="C192">
        <v>260152</v>
      </c>
    </row>
    <row r="193" spans="2:3" ht="13.5">
      <c r="B193" t="s">
        <v>462</v>
      </c>
      <c r="C193">
        <v>260153</v>
      </c>
    </row>
    <row r="194" spans="2:3" ht="13.5">
      <c r="B194" t="s">
        <v>463</v>
      </c>
      <c r="C194">
        <v>260154</v>
      </c>
    </row>
    <row r="195" spans="2:3" ht="13.5">
      <c r="B195" t="s">
        <v>464</v>
      </c>
      <c r="C195">
        <v>260157</v>
      </c>
    </row>
    <row r="196" spans="2:3" ht="13.5">
      <c r="B196" t="s">
        <v>465</v>
      </c>
      <c r="C196">
        <v>260160</v>
      </c>
    </row>
    <row r="197" spans="2:3" ht="13.5">
      <c r="B197" t="s">
        <v>466</v>
      </c>
      <c r="C197">
        <v>260161</v>
      </c>
    </row>
    <row r="198" spans="2:3" ht="13.5">
      <c r="B198" t="s">
        <v>467</v>
      </c>
      <c r="C198">
        <v>260164</v>
      </c>
    </row>
    <row r="199" spans="2:3" ht="13.5">
      <c r="B199" t="s">
        <v>468</v>
      </c>
      <c r="C199">
        <v>260166</v>
      </c>
    </row>
    <row r="200" spans="2:3" ht="13.5">
      <c r="B200" t="s">
        <v>469</v>
      </c>
      <c r="C200">
        <v>260167</v>
      </c>
    </row>
    <row r="201" spans="2:3" ht="13.5">
      <c r="B201" t="s">
        <v>470</v>
      </c>
      <c r="C201">
        <v>260168</v>
      </c>
    </row>
    <row r="202" spans="2:3" ht="13.5">
      <c r="B202" t="s">
        <v>471</v>
      </c>
      <c r="C202">
        <v>260169</v>
      </c>
    </row>
    <row r="203" spans="2:3" ht="13.5">
      <c r="B203" t="s">
        <v>472</v>
      </c>
      <c r="C203">
        <v>260171</v>
      </c>
    </row>
    <row r="204" spans="2:3" ht="13.5">
      <c r="B204" t="s">
        <v>473</v>
      </c>
      <c r="C204">
        <v>260173</v>
      </c>
    </row>
    <row r="205" spans="2:3" ht="13.5">
      <c r="B205" t="s">
        <v>474</v>
      </c>
      <c r="C205">
        <v>260175</v>
      </c>
    </row>
    <row r="206" spans="2:3" ht="13.5">
      <c r="B206" t="s">
        <v>475</v>
      </c>
      <c r="C206">
        <v>260177</v>
      </c>
    </row>
    <row r="207" spans="2:3" ht="13.5">
      <c r="B207" t="s">
        <v>476</v>
      </c>
      <c r="C207">
        <v>260179</v>
      </c>
    </row>
    <row r="208" spans="2:3" ht="13.5">
      <c r="B208" t="s">
        <v>477</v>
      </c>
      <c r="C208">
        <v>260181</v>
      </c>
    </row>
    <row r="209" spans="2:3" ht="13.5">
      <c r="B209" t="s">
        <v>478</v>
      </c>
      <c r="C209">
        <v>260186</v>
      </c>
    </row>
    <row r="210" spans="2:3" ht="13.5">
      <c r="B210" t="s">
        <v>479</v>
      </c>
      <c r="C210">
        <v>260187</v>
      </c>
    </row>
    <row r="211" spans="2:3" ht="13.5">
      <c r="B211" t="s">
        <v>480</v>
      </c>
      <c r="C211">
        <v>260201</v>
      </c>
    </row>
    <row r="212" spans="2:3" ht="13.5">
      <c r="B212" t="s">
        <v>481</v>
      </c>
      <c r="C212">
        <v>260202</v>
      </c>
    </row>
    <row r="213" spans="2:3" ht="13.5">
      <c r="B213" t="s">
        <v>482</v>
      </c>
      <c r="C213">
        <v>260203</v>
      </c>
    </row>
    <row r="214" spans="2:3" ht="13.5">
      <c r="B214" t="s">
        <v>483</v>
      </c>
      <c r="C214">
        <v>260204</v>
      </c>
    </row>
    <row r="215" spans="2:3" ht="13.5">
      <c r="B215" t="s">
        <v>484</v>
      </c>
      <c r="C215">
        <v>260205</v>
      </c>
    </row>
    <row r="216" spans="2:3" ht="13.5">
      <c r="B216" t="s">
        <v>91</v>
      </c>
      <c r="C216">
        <v>260207</v>
      </c>
    </row>
    <row r="217" spans="2:3" ht="13.5">
      <c r="B217" t="s">
        <v>485</v>
      </c>
      <c r="C217">
        <v>260208</v>
      </c>
    </row>
    <row r="218" spans="2:3" ht="13.5">
      <c r="B218" t="s">
        <v>486</v>
      </c>
      <c r="C218">
        <v>260209</v>
      </c>
    </row>
    <row r="219" spans="2:3" ht="13.5">
      <c r="B219" t="s">
        <v>487</v>
      </c>
      <c r="C219">
        <v>260210</v>
      </c>
    </row>
    <row r="220" spans="2:3" ht="13.5">
      <c r="B220" t="s">
        <v>488</v>
      </c>
      <c r="C220">
        <v>260211</v>
      </c>
    </row>
    <row r="221" spans="2:3" ht="13.5">
      <c r="B221" t="s">
        <v>489</v>
      </c>
      <c r="C221">
        <v>260212</v>
      </c>
    </row>
    <row r="222" spans="2:3" ht="13.5">
      <c r="B222" t="s">
        <v>490</v>
      </c>
      <c r="C222">
        <v>260213</v>
      </c>
    </row>
    <row r="223" spans="2:3" ht="13.5">
      <c r="B223" t="s">
        <v>1078</v>
      </c>
      <c r="C223">
        <v>260214</v>
      </c>
    </row>
    <row r="224" spans="2:3" ht="13.5">
      <c r="B224" t="s">
        <v>491</v>
      </c>
      <c r="C224">
        <v>260215</v>
      </c>
    </row>
    <row r="225" spans="2:3" ht="13.5">
      <c r="B225" t="s">
        <v>492</v>
      </c>
      <c r="C225">
        <v>260216</v>
      </c>
    </row>
    <row r="226" spans="2:3" ht="13.5">
      <c r="B226" t="s">
        <v>83</v>
      </c>
      <c r="C226">
        <v>260217</v>
      </c>
    </row>
    <row r="227" spans="2:3" ht="13.5">
      <c r="B227" t="s">
        <v>493</v>
      </c>
      <c r="C227">
        <v>260218</v>
      </c>
    </row>
    <row r="228" spans="2:3" ht="13.5">
      <c r="B228" t="s">
        <v>494</v>
      </c>
      <c r="C228">
        <v>260219</v>
      </c>
    </row>
    <row r="229" spans="2:3" ht="13.5">
      <c r="B229" t="s">
        <v>495</v>
      </c>
      <c r="C229">
        <v>260220</v>
      </c>
    </row>
    <row r="230" spans="2:3" ht="13.5">
      <c r="B230" t="s">
        <v>496</v>
      </c>
      <c r="C230">
        <v>260221</v>
      </c>
    </row>
    <row r="231" spans="2:3" ht="13.5">
      <c r="B231" t="s">
        <v>1239</v>
      </c>
      <c r="C231">
        <v>260222</v>
      </c>
    </row>
    <row r="232" spans="2:3" ht="13.5">
      <c r="B232" t="s">
        <v>497</v>
      </c>
      <c r="C232">
        <v>260223</v>
      </c>
    </row>
    <row r="233" spans="2:3" ht="13.5">
      <c r="B233" t="s">
        <v>498</v>
      </c>
      <c r="C233">
        <v>260224</v>
      </c>
    </row>
    <row r="234" spans="2:3" ht="13.5">
      <c r="B234" t="s">
        <v>499</v>
      </c>
      <c r="C234">
        <v>260225</v>
      </c>
    </row>
    <row r="235" spans="2:3" ht="13.5">
      <c r="B235" t="s">
        <v>500</v>
      </c>
      <c r="C235">
        <v>260226</v>
      </c>
    </row>
    <row r="236" spans="2:3" ht="13.5">
      <c r="B236" t="s">
        <v>501</v>
      </c>
      <c r="C236">
        <v>260227</v>
      </c>
    </row>
    <row r="237" spans="2:3" ht="13.5">
      <c r="B237" t="s">
        <v>502</v>
      </c>
      <c r="C237">
        <v>260228</v>
      </c>
    </row>
    <row r="238" spans="2:3" ht="13.5">
      <c r="B238" t="s">
        <v>503</v>
      </c>
      <c r="C238">
        <v>260229</v>
      </c>
    </row>
    <row r="239" spans="2:3" ht="13.5">
      <c r="B239" t="s">
        <v>504</v>
      </c>
      <c r="C239">
        <v>260230</v>
      </c>
    </row>
    <row r="240" spans="2:3" ht="13.5">
      <c r="B240" t="s">
        <v>505</v>
      </c>
      <c r="C240">
        <v>260231</v>
      </c>
    </row>
    <row r="241" spans="2:3" ht="13.5">
      <c r="B241" t="s">
        <v>506</v>
      </c>
      <c r="C241">
        <v>260232</v>
      </c>
    </row>
    <row r="242" spans="2:3" ht="13.5">
      <c r="B242" t="s">
        <v>507</v>
      </c>
      <c r="C242">
        <v>260233</v>
      </c>
    </row>
    <row r="243" spans="2:3" ht="13.5">
      <c r="B243" t="s">
        <v>508</v>
      </c>
      <c r="C243">
        <v>260234</v>
      </c>
    </row>
    <row r="244" spans="2:3" ht="13.5">
      <c r="B244" t="s">
        <v>509</v>
      </c>
      <c r="C244">
        <v>260235</v>
      </c>
    </row>
    <row r="245" spans="2:3" ht="13.5">
      <c r="B245" t="s">
        <v>510</v>
      </c>
      <c r="C245">
        <v>260236</v>
      </c>
    </row>
    <row r="246" spans="2:3" ht="13.5">
      <c r="B246" t="s">
        <v>511</v>
      </c>
      <c r="C246">
        <v>260237</v>
      </c>
    </row>
    <row r="247" spans="2:3" ht="13.5">
      <c r="B247" t="s">
        <v>512</v>
      </c>
      <c r="C247">
        <v>260301</v>
      </c>
    </row>
    <row r="248" spans="2:3" ht="13.5">
      <c r="B248" t="s">
        <v>513</v>
      </c>
      <c r="C248">
        <v>260302</v>
      </c>
    </row>
    <row r="249" spans="2:3" ht="13.5">
      <c r="B249" t="s">
        <v>514</v>
      </c>
      <c r="C249">
        <v>260303</v>
      </c>
    </row>
    <row r="250" spans="2:3" ht="13.5">
      <c r="B250" t="s">
        <v>515</v>
      </c>
      <c r="C250">
        <v>260304</v>
      </c>
    </row>
    <row r="251" spans="2:3" ht="13.5">
      <c r="B251" t="s">
        <v>516</v>
      </c>
      <c r="C251">
        <v>260305</v>
      </c>
    </row>
    <row r="252" spans="2:3" ht="13.5">
      <c r="B252" t="s">
        <v>517</v>
      </c>
      <c r="C252">
        <v>260306</v>
      </c>
    </row>
    <row r="253" spans="2:3" ht="13.5">
      <c r="B253" t="s">
        <v>518</v>
      </c>
      <c r="C253">
        <v>260307</v>
      </c>
    </row>
    <row r="254" spans="2:3" ht="13.5">
      <c r="B254" t="s">
        <v>519</v>
      </c>
      <c r="C254">
        <v>260308</v>
      </c>
    </row>
    <row r="255" spans="2:3" ht="13.5">
      <c r="B255" t="s">
        <v>102</v>
      </c>
      <c r="C255">
        <v>260309</v>
      </c>
    </row>
    <row r="256" spans="2:3" ht="13.5">
      <c r="B256" t="s">
        <v>131</v>
      </c>
      <c r="C256">
        <v>260310</v>
      </c>
    </row>
    <row r="257" spans="2:3" ht="13.5">
      <c r="B257" t="s">
        <v>111</v>
      </c>
      <c r="C257">
        <v>260311</v>
      </c>
    </row>
    <row r="258" spans="2:3" ht="13.5">
      <c r="B258" t="s">
        <v>112</v>
      </c>
      <c r="C258">
        <v>260312</v>
      </c>
    </row>
    <row r="259" spans="2:3" ht="13.5">
      <c r="B259" t="s">
        <v>520</v>
      </c>
      <c r="C259">
        <v>260313</v>
      </c>
    </row>
    <row r="260" spans="2:3" ht="13.5">
      <c r="B260" t="s">
        <v>521</v>
      </c>
      <c r="C260">
        <v>260314</v>
      </c>
    </row>
    <row r="261" spans="2:3" ht="13.5">
      <c r="B261" t="s">
        <v>113</v>
      </c>
      <c r="C261">
        <v>260315</v>
      </c>
    </row>
    <row r="262" spans="2:3" ht="13.5">
      <c r="B262" t="s">
        <v>522</v>
      </c>
      <c r="C262">
        <v>260316</v>
      </c>
    </row>
    <row r="263" spans="2:3" ht="13.5">
      <c r="B263" t="s">
        <v>523</v>
      </c>
      <c r="C263">
        <v>260317</v>
      </c>
    </row>
    <row r="264" spans="2:3" ht="13.5">
      <c r="B264" t="s">
        <v>524</v>
      </c>
      <c r="C264">
        <v>260318</v>
      </c>
    </row>
    <row r="265" spans="2:3" ht="13.5">
      <c r="B265" t="s">
        <v>525</v>
      </c>
      <c r="C265">
        <v>260319</v>
      </c>
    </row>
    <row r="266" spans="2:3" ht="13.5">
      <c r="B266" t="s">
        <v>526</v>
      </c>
      <c r="C266">
        <v>260320</v>
      </c>
    </row>
    <row r="267" spans="2:3" ht="13.5">
      <c r="B267" t="s">
        <v>527</v>
      </c>
      <c r="C267">
        <v>260321</v>
      </c>
    </row>
    <row r="268" spans="2:3" ht="13.5">
      <c r="B268" t="s">
        <v>114</v>
      </c>
      <c r="C268">
        <v>260322</v>
      </c>
    </row>
    <row r="269" spans="2:3" ht="13.5">
      <c r="B269" t="s">
        <v>528</v>
      </c>
      <c r="C269">
        <v>260323</v>
      </c>
    </row>
    <row r="270" spans="2:3" ht="13.5">
      <c r="B270" t="s">
        <v>529</v>
      </c>
      <c r="C270">
        <v>260324</v>
      </c>
    </row>
    <row r="271" spans="2:3" ht="13.5">
      <c r="B271" t="s">
        <v>1198</v>
      </c>
      <c r="C271">
        <v>260325</v>
      </c>
    </row>
    <row r="272" spans="2:3" ht="13.5">
      <c r="B272" t="s">
        <v>530</v>
      </c>
      <c r="C272">
        <v>260326</v>
      </c>
    </row>
    <row r="273" spans="2:3" ht="13.5">
      <c r="B273" t="s">
        <v>531</v>
      </c>
      <c r="C273">
        <v>260327</v>
      </c>
    </row>
    <row r="274" spans="2:3" ht="13.5">
      <c r="B274" t="s">
        <v>532</v>
      </c>
      <c r="C274">
        <v>260328</v>
      </c>
    </row>
    <row r="275" spans="2:3" ht="13.5">
      <c r="B275" t="s">
        <v>533</v>
      </c>
      <c r="C275">
        <v>260329</v>
      </c>
    </row>
    <row r="276" spans="2:3" ht="13.5">
      <c r="B276" t="s">
        <v>534</v>
      </c>
      <c r="C276">
        <v>260330</v>
      </c>
    </row>
    <row r="277" spans="2:3" ht="13.5">
      <c r="B277" t="s">
        <v>115</v>
      </c>
      <c r="C277">
        <v>260331</v>
      </c>
    </row>
    <row r="278" spans="2:3" ht="13.5">
      <c r="B278" t="s">
        <v>535</v>
      </c>
      <c r="C278">
        <v>260332</v>
      </c>
    </row>
    <row r="279" spans="2:3" ht="13.5">
      <c r="B279" t="s">
        <v>1199</v>
      </c>
      <c r="C279">
        <v>260333</v>
      </c>
    </row>
    <row r="280" spans="2:3" ht="13.5">
      <c r="B280" t="s">
        <v>1325</v>
      </c>
      <c r="C280">
        <v>260334</v>
      </c>
    </row>
    <row r="281" spans="2:3" ht="13.5">
      <c r="B281" t="s">
        <v>1024</v>
      </c>
      <c r="C281">
        <v>260335</v>
      </c>
    </row>
    <row r="282" spans="2:3" ht="13.5">
      <c r="B282" t="s">
        <v>1326</v>
      </c>
      <c r="C282">
        <v>260336</v>
      </c>
    </row>
    <row r="283" spans="2:3" ht="13.5">
      <c r="B283" t="s">
        <v>1025</v>
      </c>
      <c r="C283">
        <v>260337</v>
      </c>
    </row>
    <row r="284" spans="2:3" ht="13.5">
      <c r="B284" t="s">
        <v>1200</v>
      </c>
      <c r="C284">
        <v>260338</v>
      </c>
    </row>
    <row r="285" spans="2:3" ht="13.5">
      <c r="B285" t="s">
        <v>1026</v>
      </c>
      <c r="C285">
        <v>260339</v>
      </c>
    </row>
    <row r="286" spans="2:3" ht="13.5">
      <c r="B286" t="s">
        <v>1027</v>
      </c>
      <c r="C286">
        <v>260340</v>
      </c>
    </row>
    <row r="287" spans="2:3" ht="13.5">
      <c r="B287" t="s">
        <v>1028</v>
      </c>
      <c r="C287">
        <v>260341</v>
      </c>
    </row>
    <row r="288" spans="2:3" ht="13.5">
      <c r="B288" t="s">
        <v>1029</v>
      </c>
      <c r="C288">
        <v>260342</v>
      </c>
    </row>
    <row r="289" spans="2:3" ht="13.5">
      <c r="B289" t="s">
        <v>1030</v>
      </c>
      <c r="C289">
        <v>260343</v>
      </c>
    </row>
    <row r="290" spans="2:3" ht="13.5">
      <c r="B290" t="s">
        <v>1031</v>
      </c>
      <c r="C290">
        <v>260344</v>
      </c>
    </row>
    <row r="291" spans="2:3" ht="13.5">
      <c r="B291" t="s">
        <v>1240</v>
      </c>
      <c r="C291">
        <v>260345</v>
      </c>
    </row>
    <row r="292" spans="2:3" ht="13.5">
      <c r="B292" t="s">
        <v>1327</v>
      </c>
      <c r="C292">
        <v>260346</v>
      </c>
    </row>
    <row r="293" spans="2:3" ht="13.5">
      <c r="B293" t="s">
        <v>1328</v>
      </c>
      <c r="C293">
        <v>260347</v>
      </c>
    </row>
    <row r="294" spans="2:3" ht="13.5">
      <c r="B294" t="s">
        <v>1329</v>
      </c>
      <c r="C294">
        <v>260348</v>
      </c>
    </row>
    <row r="295" spans="2:3" ht="13.5">
      <c r="B295" t="s">
        <v>1330</v>
      </c>
      <c r="C295">
        <v>260349</v>
      </c>
    </row>
    <row r="296" spans="2:3" ht="13.5">
      <c r="B296" t="s">
        <v>1331</v>
      </c>
      <c r="C296">
        <v>260350</v>
      </c>
    </row>
    <row r="297" spans="2:3" ht="13.5">
      <c r="B297" t="s">
        <v>1332</v>
      </c>
      <c r="C297">
        <v>260351</v>
      </c>
    </row>
    <row r="298" spans="2:3" ht="13.5">
      <c r="B298" t="s">
        <v>1333</v>
      </c>
      <c r="C298">
        <v>260352</v>
      </c>
    </row>
    <row r="299" spans="2:3" ht="13.5">
      <c r="B299" t="s">
        <v>1334</v>
      </c>
      <c r="C299">
        <v>260353</v>
      </c>
    </row>
    <row r="300" spans="2:3" ht="13.5">
      <c r="B300" t="s">
        <v>1335</v>
      </c>
      <c r="C300">
        <v>260354</v>
      </c>
    </row>
    <row r="301" spans="2:3" ht="13.5">
      <c r="B301" t="s">
        <v>1336</v>
      </c>
      <c r="C301">
        <v>260355</v>
      </c>
    </row>
    <row r="302" spans="2:3" ht="13.5">
      <c r="B302" t="s">
        <v>1337</v>
      </c>
      <c r="C302">
        <v>260356</v>
      </c>
    </row>
    <row r="303" spans="2:3" ht="13.5">
      <c r="B303" t="s">
        <v>1338</v>
      </c>
      <c r="C303">
        <v>260357</v>
      </c>
    </row>
    <row r="304" spans="2:3" ht="13.5">
      <c r="B304" t="s">
        <v>1339</v>
      </c>
      <c r="C304">
        <v>260358</v>
      </c>
    </row>
    <row r="305" spans="2:3" ht="13.5">
      <c r="B305" t="s">
        <v>1340</v>
      </c>
      <c r="C305">
        <v>260359</v>
      </c>
    </row>
    <row r="306" spans="2:3" ht="13.5">
      <c r="B306" t="s">
        <v>116</v>
      </c>
      <c r="C306">
        <v>270001</v>
      </c>
    </row>
    <row r="307" spans="2:3" ht="13.5">
      <c r="B307" t="s">
        <v>536</v>
      </c>
      <c r="C307">
        <v>270002</v>
      </c>
    </row>
    <row r="308" spans="2:3" ht="13.5">
      <c r="B308" t="s">
        <v>1341</v>
      </c>
      <c r="C308">
        <v>270003</v>
      </c>
    </row>
    <row r="309" spans="2:3" ht="13.5">
      <c r="B309" t="s">
        <v>537</v>
      </c>
      <c r="C309">
        <v>270004</v>
      </c>
    </row>
    <row r="310" spans="2:3" ht="13.5">
      <c r="B310" t="s">
        <v>538</v>
      </c>
      <c r="C310">
        <v>270005</v>
      </c>
    </row>
    <row r="311" spans="2:3" ht="13.5">
      <c r="B311" t="s">
        <v>539</v>
      </c>
      <c r="C311">
        <v>270006</v>
      </c>
    </row>
    <row r="312" spans="2:3" ht="13.5">
      <c r="B312" t="s">
        <v>540</v>
      </c>
      <c r="C312">
        <v>270007</v>
      </c>
    </row>
    <row r="313" spans="2:3" ht="13.5">
      <c r="B313" t="s">
        <v>541</v>
      </c>
      <c r="C313">
        <v>270008</v>
      </c>
    </row>
    <row r="314" spans="2:3" ht="13.5">
      <c r="B314" t="s">
        <v>542</v>
      </c>
      <c r="C314">
        <v>270009</v>
      </c>
    </row>
    <row r="315" spans="2:3" ht="13.5">
      <c r="B315" t="s">
        <v>133</v>
      </c>
      <c r="C315">
        <v>270010</v>
      </c>
    </row>
    <row r="316" spans="2:3" ht="13.5">
      <c r="B316" t="s">
        <v>132</v>
      </c>
      <c r="C316">
        <v>270011</v>
      </c>
    </row>
    <row r="317" spans="2:3" ht="13.5">
      <c r="B317" t="s">
        <v>543</v>
      </c>
      <c r="C317">
        <v>270012</v>
      </c>
    </row>
    <row r="318" spans="2:3" ht="13.5">
      <c r="B318" t="s">
        <v>544</v>
      </c>
      <c r="C318">
        <v>270013</v>
      </c>
    </row>
    <row r="319" spans="2:3" ht="13.5">
      <c r="B319" t="s">
        <v>545</v>
      </c>
      <c r="C319">
        <v>270014</v>
      </c>
    </row>
    <row r="320" spans="2:3" ht="13.5">
      <c r="B320" t="s">
        <v>546</v>
      </c>
      <c r="C320">
        <v>270015</v>
      </c>
    </row>
    <row r="321" spans="2:3" ht="13.5">
      <c r="B321" t="s">
        <v>547</v>
      </c>
      <c r="C321">
        <v>270016</v>
      </c>
    </row>
    <row r="322" spans="2:3" ht="13.5">
      <c r="B322" t="s">
        <v>548</v>
      </c>
      <c r="C322">
        <v>270017</v>
      </c>
    </row>
    <row r="323" spans="2:3" ht="13.5">
      <c r="B323" t="s">
        <v>549</v>
      </c>
      <c r="C323">
        <v>270018</v>
      </c>
    </row>
    <row r="324" spans="2:3" ht="13.5">
      <c r="B324" t="s">
        <v>550</v>
      </c>
      <c r="C324">
        <v>270019</v>
      </c>
    </row>
    <row r="325" spans="2:3" ht="13.5">
      <c r="B325" t="s">
        <v>92</v>
      </c>
      <c r="C325">
        <v>270020</v>
      </c>
    </row>
    <row r="326" spans="2:3" ht="13.5">
      <c r="B326" t="s">
        <v>551</v>
      </c>
      <c r="C326">
        <v>270021</v>
      </c>
    </row>
    <row r="327" spans="2:3" ht="13.5">
      <c r="B327" t="s">
        <v>552</v>
      </c>
      <c r="C327">
        <v>270022</v>
      </c>
    </row>
    <row r="328" spans="2:3" ht="13.5">
      <c r="B328" t="s">
        <v>553</v>
      </c>
      <c r="C328">
        <v>270023</v>
      </c>
    </row>
    <row r="329" spans="2:3" ht="13.5">
      <c r="B329" t="s">
        <v>554</v>
      </c>
      <c r="C329">
        <v>270024</v>
      </c>
    </row>
    <row r="330" spans="2:3" ht="13.5">
      <c r="B330" t="s">
        <v>555</v>
      </c>
      <c r="C330">
        <v>270025</v>
      </c>
    </row>
    <row r="331" spans="2:3" ht="13.5">
      <c r="B331" t="s">
        <v>556</v>
      </c>
      <c r="C331">
        <v>270026</v>
      </c>
    </row>
    <row r="332" spans="2:3" ht="13.5">
      <c r="B332" t="s">
        <v>1032</v>
      </c>
      <c r="C332">
        <v>270027</v>
      </c>
    </row>
    <row r="333" spans="2:3" ht="13.5">
      <c r="B333" t="s">
        <v>557</v>
      </c>
      <c r="C333">
        <v>270028</v>
      </c>
    </row>
    <row r="334" spans="2:3" ht="13.5">
      <c r="B334" t="s">
        <v>558</v>
      </c>
      <c r="C334">
        <v>270029</v>
      </c>
    </row>
    <row r="335" spans="2:3" ht="13.5">
      <c r="B335" t="s">
        <v>559</v>
      </c>
      <c r="C335">
        <v>270030</v>
      </c>
    </row>
    <row r="336" spans="2:3" ht="13.5">
      <c r="B336" t="s">
        <v>1342</v>
      </c>
      <c r="C336">
        <v>270031</v>
      </c>
    </row>
    <row r="337" spans="2:3" ht="13.5">
      <c r="B337" t="s">
        <v>1343</v>
      </c>
      <c r="C337">
        <v>270032</v>
      </c>
    </row>
    <row r="338" spans="2:3" ht="13.5">
      <c r="B338" t="s">
        <v>1344</v>
      </c>
      <c r="C338">
        <v>270033</v>
      </c>
    </row>
    <row r="339" spans="2:3" ht="13.5">
      <c r="B339" t="s">
        <v>1345</v>
      </c>
      <c r="C339">
        <v>270034</v>
      </c>
    </row>
    <row r="340" spans="2:3" ht="13.5">
      <c r="B340" t="s">
        <v>1346</v>
      </c>
      <c r="C340">
        <v>270035</v>
      </c>
    </row>
    <row r="341" spans="2:3" ht="13.5">
      <c r="B341" t="s">
        <v>1347</v>
      </c>
      <c r="C341">
        <v>270036</v>
      </c>
    </row>
    <row r="342" spans="2:3" ht="13.5">
      <c r="B342" t="s">
        <v>1033</v>
      </c>
      <c r="C342">
        <v>270037</v>
      </c>
    </row>
    <row r="343" spans="2:3" ht="13.5">
      <c r="B343" t="s">
        <v>1348</v>
      </c>
      <c r="C343">
        <v>270038</v>
      </c>
    </row>
    <row r="344" spans="2:3" ht="13.5">
      <c r="B344" t="s">
        <v>1079</v>
      </c>
      <c r="C344">
        <v>270039</v>
      </c>
    </row>
    <row r="345" spans="2:3" ht="13.5">
      <c r="B345" t="s">
        <v>1201</v>
      </c>
      <c r="C345">
        <v>270040</v>
      </c>
    </row>
    <row r="346" spans="2:3" ht="13.5">
      <c r="B346" t="s">
        <v>1033</v>
      </c>
      <c r="C346">
        <v>270041</v>
      </c>
    </row>
    <row r="347" spans="2:3" ht="13.5">
      <c r="B347" t="s">
        <v>539</v>
      </c>
      <c r="C347">
        <v>270042</v>
      </c>
    </row>
    <row r="348" spans="2:3" ht="13.5">
      <c r="B348" t="s">
        <v>1349</v>
      </c>
      <c r="C348">
        <v>270043</v>
      </c>
    </row>
    <row r="349" spans="2:3" ht="13.5">
      <c r="B349" t="s">
        <v>1034</v>
      </c>
      <c r="C349">
        <v>270044</v>
      </c>
    </row>
    <row r="350" spans="2:3" ht="13.5">
      <c r="B350" t="s">
        <v>1035</v>
      </c>
      <c r="C350">
        <v>270045</v>
      </c>
    </row>
    <row r="351" spans="2:3" ht="13.5">
      <c r="B351" t="s">
        <v>1036</v>
      </c>
      <c r="C351">
        <v>270046</v>
      </c>
    </row>
    <row r="352" spans="2:3" ht="13.5">
      <c r="B352" t="s">
        <v>1037</v>
      </c>
      <c r="C352">
        <v>270047</v>
      </c>
    </row>
    <row r="353" spans="2:3" ht="13.5">
      <c r="B353" t="s">
        <v>1080</v>
      </c>
      <c r="C353">
        <v>270048</v>
      </c>
    </row>
    <row r="354" spans="2:3" ht="13.5">
      <c r="B354" t="s">
        <v>1081</v>
      </c>
      <c r="C354">
        <v>270049</v>
      </c>
    </row>
    <row r="355" spans="2:3" ht="13.5">
      <c r="B355" t="s">
        <v>1082</v>
      </c>
      <c r="C355">
        <v>270050</v>
      </c>
    </row>
    <row r="356" spans="2:3" ht="13.5">
      <c r="B356" t="s">
        <v>1083</v>
      </c>
      <c r="C356">
        <v>270051</v>
      </c>
    </row>
    <row r="357" spans="2:3" ht="13.5">
      <c r="B357" t="s">
        <v>1084</v>
      </c>
      <c r="C357">
        <v>270052</v>
      </c>
    </row>
    <row r="358" spans="2:3" ht="13.5">
      <c r="B358" t="s">
        <v>1091</v>
      </c>
      <c r="C358">
        <v>270053</v>
      </c>
    </row>
    <row r="359" spans="2:3" ht="13.5">
      <c r="B359" t="s">
        <v>1092</v>
      </c>
      <c r="C359">
        <v>270054</v>
      </c>
    </row>
    <row r="360" spans="2:3" ht="13.5">
      <c r="B360" t="s">
        <v>1350</v>
      </c>
      <c r="C360">
        <v>270055</v>
      </c>
    </row>
    <row r="361" spans="2:3" ht="13.5">
      <c r="B361" t="s">
        <v>1241</v>
      </c>
      <c r="C361">
        <v>270056</v>
      </c>
    </row>
    <row r="362" spans="2:3" ht="13.5">
      <c r="B362" t="s">
        <v>1242</v>
      </c>
      <c r="C362">
        <v>270057</v>
      </c>
    </row>
    <row r="363" spans="2:3" ht="13.5">
      <c r="B363" t="s">
        <v>1243</v>
      </c>
      <c r="C363">
        <v>270058</v>
      </c>
    </row>
    <row r="364" spans="2:3" ht="13.5">
      <c r="B364" t="s">
        <v>1244</v>
      </c>
      <c r="C364">
        <v>270059</v>
      </c>
    </row>
    <row r="365" spans="2:3" ht="13.5">
      <c r="B365" t="s">
        <v>1351</v>
      </c>
      <c r="C365">
        <v>270060</v>
      </c>
    </row>
    <row r="366" spans="2:3" ht="13.5">
      <c r="B366" t="s">
        <v>1352</v>
      </c>
      <c r="C366">
        <v>270061</v>
      </c>
    </row>
    <row r="367" spans="2:3" ht="13.5">
      <c r="B367" t="s">
        <v>1245</v>
      </c>
      <c r="C367">
        <v>270062</v>
      </c>
    </row>
    <row r="368" spans="2:3" ht="13.5">
      <c r="B368" t="s">
        <v>1246</v>
      </c>
      <c r="C368">
        <v>270063</v>
      </c>
    </row>
    <row r="369" spans="2:3" ht="13.5">
      <c r="B369" t="s">
        <v>1247</v>
      </c>
      <c r="C369">
        <v>270064</v>
      </c>
    </row>
    <row r="370" spans="2:3" ht="13.5">
      <c r="B370" t="s">
        <v>1353</v>
      </c>
      <c r="C370">
        <v>270065</v>
      </c>
    </row>
    <row r="371" spans="2:3" ht="13.5">
      <c r="B371" t="s">
        <v>1354</v>
      </c>
      <c r="C371">
        <v>270066</v>
      </c>
    </row>
    <row r="372" spans="2:3" ht="13.5">
      <c r="B372" t="s">
        <v>1355</v>
      </c>
      <c r="C372">
        <v>270067</v>
      </c>
    </row>
    <row r="373" spans="2:3" ht="13.5">
      <c r="B373" t="s">
        <v>1356</v>
      </c>
      <c r="C373">
        <v>270068</v>
      </c>
    </row>
    <row r="374" spans="2:3" ht="13.5">
      <c r="B374" t="s">
        <v>1248</v>
      </c>
      <c r="C374">
        <v>270069</v>
      </c>
    </row>
    <row r="375" spans="2:3" ht="13.5">
      <c r="B375" t="s">
        <v>1357</v>
      </c>
      <c r="C375">
        <v>270070</v>
      </c>
    </row>
    <row r="376" spans="2:3" ht="13.5">
      <c r="B376" t="s">
        <v>1358</v>
      </c>
      <c r="C376">
        <v>270071</v>
      </c>
    </row>
    <row r="377" spans="2:3" ht="13.5">
      <c r="B377" t="s">
        <v>1359</v>
      </c>
      <c r="C377">
        <v>270072</v>
      </c>
    </row>
    <row r="378" spans="2:3" ht="13.5">
      <c r="B378" t="s">
        <v>1360</v>
      </c>
      <c r="C378">
        <v>270073</v>
      </c>
    </row>
    <row r="379" spans="2:3" ht="13.5">
      <c r="B379" t="s">
        <v>1361</v>
      </c>
      <c r="C379">
        <v>270074</v>
      </c>
    </row>
    <row r="380" spans="2:3" ht="13.5">
      <c r="B380" t="s">
        <v>1362</v>
      </c>
      <c r="C380">
        <v>270075</v>
      </c>
    </row>
    <row r="381" spans="2:3" ht="13.5">
      <c r="B381" t="s">
        <v>1363</v>
      </c>
      <c r="C381">
        <v>270076</v>
      </c>
    </row>
    <row r="382" spans="2:3" ht="13.5">
      <c r="B382" t="s">
        <v>1364</v>
      </c>
      <c r="C382">
        <v>270077</v>
      </c>
    </row>
    <row r="383" spans="2:3" ht="13.5">
      <c r="B383" t="s">
        <v>1365</v>
      </c>
      <c r="C383">
        <v>270078</v>
      </c>
    </row>
    <row r="384" spans="2:3" ht="13.5">
      <c r="B384" t="s">
        <v>1366</v>
      </c>
      <c r="C384">
        <v>270079</v>
      </c>
    </row>
    <row r="385" spans="2:3" ht="13.5">
      <c r="B385" t="s">
        <v>1367</v>
      </c>
      <c r="C385">
        <v>270080</v>
      </c>
    </row>
    <row r="386" spans="2:3" ht="13.5">
      <c r="B386" t="s">
        <v>1368</v>
      </c>
      <c r="C386">
        <v>270081</v>
      </c>
    </row>
    <row r="387" spans="2:3" ht="13.5">
      <c r="B387" t="s">
        <v>560</v>
      </c>
      <c r="C387">
        <v>280001</v>
      </c>
    </row>
    <row r="388" spans="2:3" ht="13.5">
      <c r="B388" t="s">
        <v>561</v>
      </c>
      <c r="C388">
        <v>280002</v>
      </c>
    </row>
    <row r="389" spans="2:3" ht="13.5">
      <c r="B389" t="s">
        <v>562</v>
      </c>
      <c r="C389">
        <v>280003</v>
      </c>
    </row>
    <row r="390" spans="2:3" ht="13.5">
      <c r="B390" t="s">
        <v>563</v>
      </c>
      <c r="C390">
        <v>280004</v>
      </c>
    </row>
    <row r="391" spans="2:3" ht="13.5">
      <c r="B391" t="s">
        <v>564</v>
      </c>
      <c r="C391">
        <v>280005</v>
      </c>
    </row>
    <row r="392" spans="2:3" ht="13.5">
      <c r="B392" t="s">
        <v>565</v>
      </c>
      <c r="C392">
        <v>280006</v>
      </c>
    </row>
    <row r="393" spans="2:3" ht="13.5">
      <c r="B393" t="s">
        <v>566</v>
      </c>
      <c r="C393">
        <v>280007</v>
      </c>
    </row>
    <row r="394" spans="2:3" ht="13.5">
      <c r="B394" t="s">
        <v>567</v>
      </c>
      <c r="C394">
        <v>280008</v>
      </c>
    </row>
    <row r="395" spans="2:3" ht="13.5">
      <c r="B395" t="s">
        <v>1202</v>
      </c>
      <c r="C395">
        <v>280009</v>
      </c>
    </row>
    <row r="396" spans="2:3" ht="13.5">
      <c r="B396" t="s">
        <v>1369</v>
      </c>
      <c r="C396">
        <v>280010</v>
      </c>
    </row>
    <row r="397" spans="2:3" ht="13.5">
      <c r="B397" t="s">
        <v>568</v>
      </c>
      <c r="C397">
        <v>280011</v>
      </c>
    </row>
    <row r="398" spans="2:3" ht="13.5">
      <c r="B398" t="s">
        <v>569</v>
      </c>
      <c r="C398">
        <v>280012</v>
      </c>
    </row>
    <row r="399" spans="2:3" ht="13.5">
      <c r="B399" t="s">
        <v>1038</v>
      </c>
      <c r="C399">
        <v>280013</v>
      </c>
    </row>
    <row r="400" spans="2:3" ht="13.5">
      <c r="B400" t="s">
        <v>1370</v>
      </c>
      <c r="C400">
        <v>280014</v>
      </c>
    </row>
    <row r="401" spans="2:3" ht="13.5">
      <c r="B401" t="s">
        <v>1203</v>
      </c>
      <c r="C401">
        <v>280015</v>
      </c>
    </row>
    <row r="402" spans="2:3" ht="13.5">
      <c r="B402" t="s">
        <v>1204</v>
      </c>
      <c r="C402">
        <v>280016</v>
      </c>
    </row>
    <row r="403" spans="2:3" ht="13.5">
      <c r="B403" t="s">
        <v>1039</v>
      </c>
      <c r="C403">
        <v>280017</v>
      </c>
    </row>
    <row r="404" spans="2:3" ht="13.5">
      <c r="B404" t="s">
        <v>1040</v>
      </c>
      <c r="C404">
        <v>280018</v>
      </c>
    </row>
    <row r="405" spans="2:3" ht="13.5">
      <c r="B405" t="s">
        <v>1041</v>
      </c>
      <c r="C405">
        <v>280019</v>
      </c>
    </row>
    <row r="406" spans="2:3" ht="13.5">
      <c r="B406" t="s">
        <v>1042</v>
      </c>
      <c r="C406">
        <v>280020</v>
      </c>
    </row>
    <row r="407" spans="2:3" ht="13.5">
      <c r="B407" t="s">
        <v>1043</v>
      </c>
      <c r="C407">
        <v>280021</v>
      </c>
    </row>
    <row r="408" spans="2:3" ht="13.5">
      <c r="B408" t="s">
        <v>1044</v>
      </c>
      <c r="C408">
        <v>280022</v>
      </c>
    </row>
    <row r="409" spans="2:3" ht="13.5">
      <c r="B409" t="s">
        <v>1085</v>
      </c>
      <c r="C409">
        <v>280023</v>
      </c>
    </row>
    <row r="410" spans="2:3" ht="13.5">
      <c r="B410" t="s">
        <v>1249</v>
      </c>
      <c r="C410">
        <v>280024</v>
      </c>
    </row>
    <row r="411" spans="2:3" ht="13.5">
      <c r="B411" t="s">
        <v>1371</v>
      </c>
      <c r="C411">
        <v>280025</v>
      </c>
    </row>
    <row r="412" spans="2:3" ht="13.5">
      <c r="B412" t="s">
        <v>1372</v>
      </c>
      <c r="C412">
        <v>280026</v>
      </c>
    </row>
    <row r="413" spans="2:3" ht="13.5">
      <c r="B413" t="s">
        <v>1373</v>
      </c>
      <c r="C413">
        <v>280027</v>
      </c>
    </row>
    <row r="414" spans="2:3" ht="13.5">
      <c r="B414" t="s">
        <v>1250</v>
      </c>
      <c r="C414">
        <v>280028</v>
      </c>
    </row>
    <row r="415" spans="2:3" ht="13.5">
      <c r="B415" t="s">
        <v>1374</v>
      </c>
      <c r="C415">
        <v>280029</v>
      </c>
    </row>
    <row r="416" spans="2:3" ht="13.5">
      <c r="B416" t="s">
        <v>1375</v>
      </c>
      <c r="C416">
        <v>280030</v>
      </c>
    </row>
    <row r="417" spans="2:3" ht="13.5">
      <c r="B417" t="s">
        <v>1376</v>
      </c>
      <c r="C417">
        <v>280031</v>
      </c>
    </row>
    <row r="418" spans="2:3" ht="13.5">
      <c r="B418" t="s">
        <v>1377</v>
      </c>
      <c r="C418">
        <v>280032</v>
      </c>
    </row>
    <row r="419" spans="2:3" ht="13.5">
      <c r="B419" t="s">
        <v>1378</v>
      </c>
      <c r="C419">
        <v>280033</v>
      </c>
    </row>
    <row r="420" spans="2:3" ht="13.5">
      <c r="B420" t="s">
        <v>1379</v>
      </c>
      <c r="C420">
        <v>280034</v>
      </c>
    </row>
    <row r="421" spans="2:3" ht="13.5">
      <c r="B421" t="s">
        <v>1380</v>
      </c>
      <c r="C421">
        <v>280035</v>
      </c>
    </row>
    <row r="422" spans="2:3" ht="13.5">
      <c r="B422" t="s">
        <v>1381</v>
      </c>
      <c r="C422">
        <v>280036</v>
      </c>
    </row>
    <row r="423" spans="2:3" ht="13.5">
      <c r="B423" t="s">
        <v>1382</v>
      </c>
      <c r="C423">
        <v>280037</v>
      </c>
    </row>
    <row r="424" spans="2:3" ht="13.5">
      <c r="B424" t="s">
        <v>1383</v>
      </c>
      <c r="C424">
        <v>280038</v>
      </c>
    </row>
    <row r="425" spans="2:3" ht="13.5">
      <c r="B425" t="s">
        <v>1384</v>
      </c>
      <c r="C425">
        <v>280039</v>
      </c>
    </row>
    <row r="426" spans="2:3" ht="13.5">
      <c r="B426" t="s">
        <v>1385</v>
      </c>
      <c r="C426">
        <v>280040</v>
      </c>
    </row>
    <row r="427" spans="2:3" ht="13.5">
      <c r="B427" t="s">
        <v>1386</v>
      </c>
      <c r="C427">
        <v>280041</v>
      </c>
    </row>
    <row r="428" spans="2:3" ht="13.5">
      <c r="B428" t="s">
        <v>1387</v>
      </c>
      <c r="C428">
        <v>280042</v>
      </c>
    </row>
    <row r="429" spans="2:3" ht="13.5">
      <c r="B429" t="s">
        <v>1388</v>
      </c>
      <c r="C429">
        <v>280043</v>
      </c>
    </row>
    <row r="430" spans="2:3" ht="13.5">
      <c r="B430" t="s">
        <v>1389</v>
      </c>
      <c r="C430">
        <v>280044</v>
      </c>
    </row>
    <row r="431" spans="2:3" ht="13.5">
      <c r="B431" t="s">
        <v>570</v>
      </c>
      <c r="C431">
        <v>290000</v>
      </c>
    </row>
    <row r="432" spans="2:3" ht="13.5">
      <c r="B432" t="s">
        <v>122</v>
      </c>
      <c r="C432">
        <v>290010</v>
      </c>
    </row>
    <row r="433" spans="2:3" ht="13.5">
      <c r="B433" t="s">
        <v>81</v>
      </c>
      <c r="C433">
        <v>290011</v>
      </c>
    </row>
    <row r="434" spans="2:3" ht="13.5">
      <c r="B434" t="s">
        <v>1390</v>
      </c>
      <c r="C434">
        <v>290014</v>
      </c>
    </row>
    <row r="435" spans="2:3" ht="13.5">
      <c r="B435" t="s">
        <v>571</v>
      </c>
      <c r="C435">
        <v>290015</v>
      </c>
    </row>
    <row r="436" spans="2:3" ht="13.5">
      <c r="B436" t="s">
        <v>572</v>
      </c>
      <c r="C436">
        <v>290020</v>
      </c>
    </row>
    <row r="437" spans="2:3" ht="13.5">
      <c r="B437" t="s">
        <v>573</v>
      </c>
      <c r="C437">
        <v>290025</v>
      </c>
    </row>
    <row r="438" spans="2:3" ht="13.5">
      <c r="B438" t="s">
        <v>574</v>
      </c>
      <c r="C438">
        <v>290027</v>
      </c>
    </row>
    <row r="439" spans="2:3" ht="13.5">
      <c r="B439" t="s">
        <v>84</v>
      </c>
      <c r="C439">
        <v>290034</v>
      </c>
    </row>
    <row r="440" spans="2:3" ht="13.5">
      <c r="B440" t="s">
        <v>575</v>
      </c>
      <c r="C440">
        <v>290037</v>
      </c>
    </row>
    <row r="441" spans="2:3" ht="13.5">
      <c r="B441" t="s">
        <v>576</v>
      </c>
      <c r="C441">
        <v>290040</v>
      </c>
    </row>
    <row r="442" spans="2:3" ht="13.5">
      <c r="B442" t="s">
        <v>85</v>
      </c>
      <c r="C442">
        <v>290043</v>
      </c>
    </row>
    <row r="443" spans="2:3" ht="13.5">
      <c r="B443" t="s">
        <v>577</v>
      </c>
      <c r="C443">
        <v>290044</v>
      </c>
    </row>
    <row r="444" spans="2:3" ht="13.5">
      <c r="B444" t="s">
        <v>93</v>
      </c>
      <c r="C444">
        <v>290045</v>
      </c>
    </row>
    <row r="445" spans="2:3" ht="13.5">
      <c r="B445" t="s">
        <v>578</v>
      </c>
      <c r="C445">
        <v>290046</v>
      </c>
    </row>
    <row r="446" spans="2:3" ht="13.5">
      <c r="B446" t="s">
        <v>94</v>
      </c>
      <c r="C446">
        <v>290047</v>
      </c>
    </row>
    <row r="447" spans="2:3" ht="13.5">
      <c r="B447" t="s">
        <v>579</v>
      </c>
      <c r="C447">
        <v>290049</v>
      </c>
    </row>
    <row r="448" spans="2:3" ht="13.5">
      <c r="B448" t="s">
        <v>78</v>
      </c>
      <c r="C448">
        <v>290051</v>
      </c>
    </row>
    <row r="449" spans="2:3" ht="13.5">
      <c r="B449" t="s">
        <v>103</v>
      </c>
      <c r="C449">
        <v>290052</v>
      </c>
    </row>
    <row r="450" spans="2:3" ht="13.5">
      <c r="B450" t="s">
        <v>580</v>
      </c>
      <c r="C450">
        <v>290057</v>
      </c>
    </row>
    <row r="451" spans="2:3" ht="13.5">
      <c r="B451" t="s">
        <v>123</v>
      </c>
      <c r="C451">
        <v>290058</v>
      </c>
    </row>
    <row r="452" spans="2:3" ht="13.5">
      <c r="B452" t="s">
        <v>134</v>
      </c>
      <c r="C452">
        <v>290059</v>
      </c>
    </row>
    <row r="453" spans="2:3" ht="13.5">
      <c r="B453" t="s">
        <v>581</v>
      </c>
      <c r="C453">
        <v>290060</v>
      </c>
    </row>
    <row r="454" spans="2:3" ht="13.5">
      <c r="B454" t="s">
        <v>1391</v>
      </c>
      <c r="C454">
        <v>290061</v>
      </c>
    </row>
    <row r="455" spans="2:3" ht="13.5">
      <c r="B455" t="s">
        <v>582</v>
      </c>
      <c r="C455">
        <v>290062</v>
      </c>
    </row>
    <row r="456" spans="2:3" ht="13.5">
      <c r="B456" t="s">
        <v>135</v>
      </c>
      <c r="C456">
        <v>290063</v>
      </c>
    </row>
    <row r="457" spans="2:3" ht="13.5">
      <c r="B457" t="s">
        <v>583</v>
      </c>
      <c r="C457">
        <v>290064</v>
      </c>
    </row>
    <row r="458" spans="2:3" ht="13.5">
      <c r="B458" t="s">
        <v>124</v>
      </c>
      <c r="C458">
        <v>290065</v>
      </c>
    </row>
    <row r="459" spans="2:3" ht="13.5">
      <c r="B459" t="s">
        <v>584</v>
      </c>
      <c r="C459">
        <v>290066</v>
      </c>
    </row>
    <row r="460" spans="2:3" ht="13.5">
      <c r="B460" t="s">
        <v>136</v>
      </c>
      <c r="C460">
        <v>290067</v>
      </c>
    </row>
    <row r="461" spans="2:3" ht="13.5">
      <c r="B461" t="s">
        <v>585</v>
      </c>
      <c r="C461">
        <v>290068</v>
      </c>
    </row>
    <row r="462" spans="2:3" ht="13.5">
      <c r="B462" t="s">
        <v>104</v>
      </c>
      <c r="C462">
        <v>290069</v>
      </c>
    </row>
    <row r="463" spans="2:3" ht="13.5">
      <c r="B463" t="s">
        <v>586</v>
      </c>
      <c r="C463">
        <v>290070</v>
      </c>
    </row>
    <row r="464" spans="2:3" ht="13.5">
      <c r="B464" t="s">
        <v>137</v>
      </c>
      <c r="C464">
        <v>290073</v>
      </c>
    </row>
    <row r="465" spans="2:3" ht="13.5">
      <c r="B465" t="s">
        <v>105</v>
      </c>
      <c r="C465">
        <v>290081</v>
      </c>
    </row>
    <row r="466" spans="2:3" ht="13.5">
      <c r="B466" t="s">
        <v>86</v>
      </c>
      <c r="C466">
        <v>290082</v>
      </c>
    </row>
    <row r="467" spans="2:3" ht="13.5">
      <c r="B467" t="s">
        <v>587</v>
      </c>
      <c r="C467">
        <v>290083</v>
      </c>
    </row>
    <row r="468" spans="2:3" ht="13.5">
      <c r="B468" t="s">
        <v>588</v>
      </c>
      <c r="C468">
        <v>290086</v>
      </c>
    </row>
    <row r="469" spans="2:3" ht="13.5">
      <c r="B469" t="s">
        <v>117</v>
      </c>
      <c r="C469">
        <v>290096</v>
      </c>
    </row>
    <row r="470" spans="2:3" ht="13.5">
      <c r="B470" t="s">
        <v>125</v>
      </c>
      <c r="C470">
        <v>290097</v>
      </c>
    </row>
    <row r="471" spans="2:3" ht="13.5">
      <c r="B471" t="s">
        <v>87</v>
      </c>
      <c r="C471">
        <v>290098</v>
      </c>
    </row>
    <row r="472" spans="2:3" ht="13.5">
      <c r="B472" t="s">
        <v>95</v>
      </c>
      <c r="C472">
        <v>290105</v>
      </c>
    </row>
    <row r="473" spans="2:3" ht="13.5">
      <c r="B473" t="s">
        <v>106</v>
      </c>
      <c r="C473">
        <v>290106</v>
      </c>
    </row>
    <row r="474" spans="2:3" ht="13.5">
      <c r="B474" t="s">
        <v>82</v>
      </c>
      <c r="C474">
        <v>290107</v>
      </c>
    </row>
    <row r="475" spans="2:3" ht="13.5">
      <c r="B475" t="s">
        <v>1205</v>
      </c>
      <c r="C475">
        <v>290113</v>
      </c>
    </row>
    <row r="476" spans="2:3" ht="13.5">
      <c r="B476" t="s">
        <v>80</v>
      </c>
      <c r="C476">
        <v>290114</v>
      </c>
    </row>
    <row r="477" spans="2:3" ht="13.5">
      <c r="B477" t="s">
        <v>589</v>
      </c>
      <c r="C477">
        <v>290115</v>
      </c>
    </row>
    <row r="478" spans="2:3" ht="13.5">
      <c r="B478" t="s">
        <v>590</v>
      </c>
      <c r="C478">
        <v>290116</v>
      </c>
    </row>
    <row r="479" spans="2:3" ht="13.5">
      <c r="B479" t="s">
        <v>70</v>
      </c>
      <c r="C479">
        <v>290118</v>
      </c>
    </row>
    <row r="480" spans="2:3" ht="13.5">
      <c r="B480" t="s">
        <v>71</v>
      </c>
      <c r="C480">
        <v>290119</v>
      </c>
    </row>
    <row r="481" spans="2:3" ht="13.5">
      <c r="B481" t="s">
        <v>65</v>
      </c>
      <c r="C481">
        <v>290120</v>
      </c>
    </row>
    <row r="482" spans="2:3" ht="13.5">
      <c r="B482" t="s">
        <v>591</v>
      </c>
      <c r="C482">
        <v>290121</v>
      </c>
    </row>
    <row r="483" spans="2:3" ht="13.5">
      <c r="B483" t="s">
        <v>592</v>
      </c>
      <c r="C483">
        <v>290122</v>
      </c>
    </row>
    <row r="484" spans="2:3" ht="13.5">
      <c r="B484" t="s">
        <v>593</v>
      </c>
      <c r="C484">
        <v>290123</v>
      </c>
    </row>
    <row r="485" spans="2:3" ht="13.5">
      <c r="B485" t="s">
        <v>594</v>
      </c>
      <c r="C485">
        <v>290124</v>
      </c>
    </row>
    <row r="486" spans="2:3" ht="13.5">
      <c r="B486" t="s">
        <v>118</v>
      </c>
      <c r="C486">
        <v>290125</v>
      </c>
    </row>
    <row r="487" spans="2:3" ht="13.5">
      <c r="B487" t="s">
        <v>595</v>
      </c>
      <c r="C487">
        <v>290127</v>
      </c>
    </row>
    <row r="488" spans="2:3" ht="13.5">
      <c r="B488" t="s">
        <v>66</v>
      </c>
      <c r="C488">
        <v>290128</v>
      </c>
    </row>
    <row r="489" spans="2:3" ht="13.5">
      <c r="B489" t="s">
        <v>596</v>
      </c>
      <c r="C489">
        <v>290129</v>
      </c>
    </row>
    <row r="490" spans="2:3" ht="13.5">
      <c r="B490" t="s">
        <v>597</v>
      </c>
      <c r="C490">
        <v>290130</v>
      </c>
    </row>
    <row r="491" spans="2:3" ht="13.5">
      <c r="B491" t="s">
        <v>76</v>
      </c>
      <c r="C491">
        <v>290131</v>
      </c>
    </row>
    <row r="492" spans="2:3" ht="13.5">
      <c r="B492" t="s">
        <v>73</v>
      </c>
      <c r="C492">
        <v>290132</v>
      </c>
    </row>
    <row r="493" spans="2:3" ht="13.5">
      <c r="B493" t="s">
        <v>74</v>
      </c>
      <c r="C493">
        <v>290133</v>
      </c>
    </row>
    <row r="494" spans="2:3" ht="13.5">
      <c r="B494" t="s">
        <v>75</v>
      </c>
      <c r="C494">
        <v>290134</v>
      </c>
    </row>
    <row r="495" spans="2:3" ht="13.5">
      <c r="B495" t="s">
        <v>67</v>
      </c>
      <c r="C495">
        <v>290135</v>
      </c>
    </row>
    <row r="496" spans="2:3" ht="13.5">
      <c r="B496" t="s">
        <v>598</v>
      </c>
      <c r="C496">
        <v>290136</v>
      </c>
    </row>
    <row r="497" spans="2:3" ht="13.5">
      <c r="B497" t="s">
        <v>68</v>
      </c>
      <c r="C497">
        <v>290137</v>
      </c>
    </row>
    <row r="498" spans="2:3" ht="13.5">
      <c r="B498" t="s">
        <v>599</v>
      </c>
      <c r="C498">
        <v>290139</v>
      </c>
    </row>
    <row r="499" spans="2:3" ht="13.5">
      <c r="B499" t="s">
        <v>600</v>
      </c>
      <c r="C499">
        <v>290145</v>
      </c>
    </row>
    <row r="500" spans="2:3" ht="13.5">
      <c r="B500" t="s">
        <v>601</v>
      </c>
      <c r="C500">
        <v>290148</v>
      </c>
    </row>
    <row r="501" spans="2:3" ht="13.5">
      <c r="B501" t="s">
        <v>107</v>
      </c>
      <c r="C501">
        <v>290150</v>
      </c>
    </row>
    <row r="502" spans="2:3" ht="13.5">
      <c r="B502" t="s">
        <v>602</v>
      </c>
      <c r="C502">
        <v>290151</v>
      </c>
    </row>
    <row r="503" spans="2:3" ht="13.5">
      <c r="B503" t="s">
        <v>96</v>
      </c>
      <c r="C503">
        <v>290152</v>
      </c>
    </row>
    <row r="504" spans="2:3" ht="13.5">
      <c r="B504" t="s">
        <v>119</v>
      </c>
      <c r="C504">
        <v>290157</v>
      </c>
    </row>
    <row r="505" spans="2:3" ht="13.5">
      <c r="B505" t="s">
        <v>97</v>
      </c>
      <c r="C505">
        <v>290161</v>
      </c>
    </row>
    <row r="506" spans="2:3" ht="13.5">
      <c r="B506" t="s">
        <v>88</v>
      </c>
      <c r="C506">
        <v>290162</v>
      </c>
    </row>
    <row r="507" spans="2:3" ht="13.5">
      <c r="B507" t="s">
        <v>120</v>
      </c>
      <c r="C507">
        <v>290163</v>
      </c>
    </row>
    <row r="508" spans="2:3" ht="13.5">
      <c r="B508" t="s">
        <v>603</v>
      </c>
      <c r="C508">
        <v>290164</v>
      </c>
    </row>
    <row r="509" spans="2:3" ht="13.5">
      <c r="B509" t="s">
        <v>604</v>
      </c>
      <c r="C509">
        <v>290165</v>
      </c>
    </row>
    <row r="510" spans="2:3" ht="13.5">
      <c r="B510" t="s">
        <v>138</v>
      </c>
      <c r="C510">
        <v>290166</v>
      </c>
    </row>
    <row r="511" spans="2:3" ht="13.5">
      <c r="B511" t="s">
        <v>121</v>
      </c>
      <c r="C511">
        <v>290171</v>
      </c>
    </row>
    <row r="512" spans="2:3" ht="13.5">
      <c r="B512" t="s">
        <v>126</v>
      </c>
      <c r="C512">
        <v>290172</v>
      </c>
    </row>
    <row r="513" spans="2:3" ht="13.5">
      <c r="B513" t="s">
        <v>98</v>
      </c>
      <c r="C513">
        <v>290173</v>
      </c>
    </row>
    <row r="514" spans="2:3" ht="13.5">
      <c r="B514" t="s">
        <v>108</v>
      </c>
      <c r="C514">
        <v>290174</v>
      </c>
    </row>
    <row r="515" spans="2:3" ht="13.5">
      <c r="B515" t="s">
        <v>89</v>
      </c>
      <c r="C515">
        <v>290176</v>
      </c>
    </row>
    <row r="516" spans="2:3" ht="13.5">
      <c r="B516" t="s">
        <v>605</v>
      </c>
      <c r="C516">
        <v>290177</v>
      </c>
    </row>
    <row r="517" spans="2:3" ht="13.5">
      <c r="B517" t="s">
        <v>606</v>
      </c>
      <c r="C517">
        <v>290180</v>
      </c>
    </row>
    <row r="518" spans="2:3" ht="13.5">
      <c r="B518" t="s">
        <v>607</v>
      </c>
      <c r="C518">
        <v>290183</v>
      </c>
    </row>
    <row r="519" spans="2:3" ht="13.5">
      <c r="B519" t="s">
        <v>608</v>
      </c>
      <c r="C519">
        <v>290184</v>
      </c>
    </row>
    <row r="520" spans="2:3" ht="13.5">
      <c r="B520" t="s">
        <v>609</v>
      </c>
      <c r="C520">
        <v>290190</v>
      </c>
    </row>
    <row r="521" spans="2:3" ht="13.5">
      <c r="B521" t="s">
        <v>610</v>
      </c>
      <c r="C521">
        <v>290210</v>
      </c>
    </row>
    <row r="522" spans="2:3" ht="13.5">
      <c r="B522" t="s">
        <v>611</v>
      </c>
      <c r="C522">
        <v>290220</v>
      </c>
    </row>
    <row r="523" spans="2:3" ht="13.5">
      <c r="B523" t="s">
        <v>90</v>
      </c>
      <c r="C523">
        <v>290230</v>
      </c>
    </row>
    <row r="524" spans="2:3" ht="13.5">
      <c r="B524" t="s">
        <v>612</v>
      </c>
      <c r="C524">
        <v>290301</v>
      </c>
    </row>
    <row r="525" spans="2:3" ht="13.5">
      <c r="B525" t="s">
        <v>613</v>
      </c>
      <c r="C525">
        <v>290302</v>
      </c>
    </row>
    <row r="526" spans="2:3" ht="13.5">
      <c r="B526" t="s">
        <v>614</v>
      </c>
      <c r="C526">
        <v>290303</v>
      </c>
    </row>
    <row r="527" spans="2:3" ht="13.5">
      <c r="B527" t="s">
        <v>615</v>
      </c>
      <c r="C527">
        <v>290304</v>
      </c>
    </row>
    <row r="528" spans="2:3" ht="13.5">
      <c r="B528" t="s">
        <v>616</v>
      </c>
      <c r="C528">
        <v>290305</v>
      </c>
    </row>
    <row r="529" spans="2:3" ht="13.5">
      <c r="B529" t="s">
        <v>617</v>
      </c>
      <c r="C529">
        <v>290306</v>
      </c>
    </row>
    <row r="530" spans="2:3" ht="13.5">
      <c r="B530" t="s">
        <v>618</v>
      </c>
      <c r="C530">
        <v>290307</v>
      </c>
    </row>
    <row r="531" spans="2:3" ht="13.5">
      <c r="B531" t="s">
        <v>619</v>
      </c>
      <c r="C531">
        <v>290308</v>
      </c>
    </row>
    <row r="532" spans="2:3" ht="13.5">
      <c r="B532" t="s">
        <v>620</v>
      </c>
      <c r="C532">
        <v>290309</v>
      </c>
    </row>
    <row r="533" spans="2:3" ht="13.5">
      <c r="B533" t="s">
        <v>621</v>
      </c>
      <c r="C533">
        <v>290310</v>
      </c>
    </row>
    <row r="534" spans="2:3" ht="13.5">
      <c r="B534" t="s">
        <v>622</v>
      </c>
      <c r="C534">
        <v>290311</v>
      </c>
    </row>
    <row r="535" spans="2:3" ht="13.5">
      <c r="B535" t="s">
        <v>623</v>
      </c>
      <c r="C535">
        <v>290901</v>
      </c>
    </row>
    <row r="536" spans="2:3" ht="13.5">
      <c r="B536" t="s">
        <v>624</v>
      </c>
      <c r="C536">
        <v>290902</v>
      </c>
    </row>
    <row r="537" spans="2:3" ht="13.5">
      <c r="B537" t="s">
        <v>625</v>
      </c>
      <c r="C537">
        <v>290903</v>
      </c>
    </row>
    <row r="538" spans="2:3" ht="13.5">
      <c r="B538" t="s">
        <v>626</v>
      </c>
      <c r="C538">
        <v>290904</v>
      </c>
    </row>
    <row r="539" spans="2:3" ht="13.5">
      <c r="B539" t="s">
        <v>627</v>
      </c>
      <c r="C539">
        <v>290905</v>
      </c>
    </row>
    <row r="540" spans="2:3" ht="13.5">
      <c r="B540" t="s">
        <v>628</v>
      </c>
      <c r="C540">
        <v>290906</v>
      </c>
    </row>
    <row r="541" spans="2:3" ht="13.5">
      <c r="B541" t="s">
        <v>629</v>
      </c>
      <c r="C541">
        <v>290907</v>
      </c>
    </row>
    <row r="542" spans="2:3" ht="13.5">
      <c r="B542" t="s">
        <v>630</v>
      </c>
      <c r="C542">
        <v>290908</v>
      </c>
    </row>
    <row r="543" spans="2:3" ht="13.5">
      <c r="B543" t="s">
        <v>631</v>
      </c>
      <c r="C543">
        <v>290909</v>
      </c>
    </row>
    <row r="544" spans="2:3" ht="13.5">
      <c r="B544" t="s">
        <v>632</v>
      </c>
      <c r="C544">
        <v>290910</v>
      </c>
    </row>
    <row r="545" spans="2:3" ht="13.5">
      <c r="B545" t="s">
        <v>633</v>
      </c>
      <c r="C545">
        <v>290911</v>
      </c>
    </row>
    <row r="546" spans="2:3" ht="13.5">
      <c r="B546" t="s">
        <v>634</v>
      </c>
      <c r="C546">
        <v>290912</v>
      </c>
    </row>
    <row r="547" spans="2:3" ht="13.5">
      <c r="B547" t="s">
        <v>635</v>
      </c>
      <c r="C547">
        <v>290913</v>
      </c>
    </row>
    <row r="548" spans="2:3" ht="13.5">
      <c r="B548" t="s">
        <v>636</v>
      </c>
      <c r="C548">
        <v>290914</v>
      </c>
    </row>
    <row r="549" spans="2:3" ht="13.5">
      <c r="B549" t="s">
        <v>637</v>
      </c>
      <c r="C549">
        <v>290915</v>
      </c>
    </row>
    <row r="550" spans="2:3" ht="13.5">
      <c r="B550" t="s">
        <v>638</v>
      </c>
      <c r="C550">
        <v>290916</v>
      </c>
    </row>
    <row r="551" spans="2:3" ht="13.5">
      <c r="B551" t="s">
        <v>639</v>
      </c>
      <c r="C551">
        <v>290917</v>
      </c>
    </row>
    <row r="552" spans="2:3" ht="13.5">
      <c r="B552" t="s">
        <v>640</v>
      </c>
      <c r="C552">
        <v>290918</v>
      </c>
    </row>
    <row r="553" spans="2:3" ht="13.5">
      <c r="B553" t="s">
        <v>641</v>
      </c>
      <c r="C553">
        <v>290919</v>
      </c>
    </row>
    <row r="554" spans="2:3" ht="13.5">
      <c r="B554" t="s">
        <v>127</v>
      </c>
      <c r="C554">
        <v>290920</v>
      </c>
    </row>
    <row r="555" spans="2:3" ht="13.5">
      <c r="B555" t="s">
        <v>642</v>
      </c>
      <c r="C555">
        <v>290921</v>
      </c>
    </row>
    <row r="556" spans="2:3" ht="13.5">
      <c r="B556" t="s">
        <v>643</v>
      </c>
      <c r="C556">
        <v>290922</v>
      </c>
    </row>
    <row r="557" spans="2:3" ht="13.5">
      <c r="B557" t="s">
        <v>644</v>
      </c>
      <c r="C557">
        <v>290923</v>
      </c>
    </row>
    <row r="558" spans="2:3" ht="13.5">
      <c r="B558" t="s">
        <v>645</v>
      </c>
      <c r="C558">
        <v>290924</v>
      </c>
    </row>
    <row r="559" spans="2:3" ht="13.5">
      <c r="B559" t="s">
        <v>646</v>
      </c>
      <c r="C559">
        <v>290925</v>
      </c>
    </row>
    <row r="560" spans="2:3" ht="13.5">
      <c r="B560" t="s">
        <v>77</v>
      </c>
      <c r="C560">
        <v>290926</v>
      </c>
    </row>
    <row r="561" spans="2:3" ht="13.5">
      <c r="B561" t="s">
        <v>79</v>
      </c>
      <c r="C561">
        <v>290927</v>
      </c>
    </row>
    <row r="562" spans="2:3" ht="13.5">
      <c r="B562" t="s">
        <v>647</v>
      </c>
      <c r="C562">
        <v>290928</v>
      </c>
    </row>
    <row r="563" spans="2:3" ht="13.5">
      <c r="B563" t="s">
        <v>69</v>
      </c>
      <c r="C563">
        <v>290929</v>
      </c>
    </row>
    <row r="564" spans="2:3" ht="13.5">
      <c r="B564" t="s">
        <v>72</v>
      </c>
      <c r="C564">
        <v>290930</v>
      </c>
    </row>
    <row r="565" spans="2:3" ht="13.5">
      <c r="B565" t="s">
        <v>648</v>
      </c>
      <c r="C565">
        <v>290931</v>
      </c>
    </row>
    <row r="566" spans="2:3" ht="13.5">
      <c r="B566" t="s">
        <v>649</v>
      </c>
      <c r="C566">
        <v>290932</v>
      </c>
    </row>
    <row r="567" spans="2:3" ht="13.5">
      <c r="B567" t="s">
        <v>650</v>
      </c>
      <c r="C567">
        <v>290933</v>
      </c>
    </row>
    <row r="568" spans="2:3" ht="13.5">
      <c r="B568" t="s">
        <v>651</v>
      </c>
      <c r="C568">
        <v>290934</v>
      </c>
    </row>
    <row r="569" spans="2:3" ht="13.5">
      <c r="B569" t="s">
        <v>652</v>
      </c>
      <c r="C569">
        <v>290935</v>
      </c>
    </row>
    <row r="570" spans="2:3" ht="13.5">
      <c r="B570" t="s">
        <v>653</v>
      </c>
      <c r="C570">
        <v>290936</v>
      </c>
    </row>
    <row r="571" spans="2:3" ht="13.5">
      <c r="B571" t="s">
        <v>1392</v>
      </c>
      <c r="C571">
        <v>290937</v>
      </c>
    </row>
    <row r="572" spans="2:3" ht="13.5">
      <c r="B572" t="s">
        <v>1393</v>
      </c>
      <c r="C572">
        <v>290938</v>
      </c>
    </row>
    <row r="573" spans="2:3" ht="13.5">
      <c r="B573" t="s">
        <v>1394</v>
      </c>
      <c r="C573">
        <v>290939</v>
      </c>
    </row>
    <row r="574" spans="2:3" ht="13.5">
      <c r="B574" t="s">
        <v>1395</v>
      </c>
      <c r="C574">
        <v>290940</v>
      </c>
    </row>
    <row r="575" spans="2:3" ht="13.5">
      <c r="B575" t="s">
        <v>1045</v>
      </c>
      <c r="C575">
        <v>290941</v>
      </c>
    </row>
    <row r="576" spans="2:3" ht="13.5">
      <c r="B576" t="s">
        <v>1396</v>
      </c>
      <c r="C576">
        <v>290942</v>
      </c>
    </row>
    <row r="577" spans="2:3" ht="13.5">
      <c r="B577" t="s">
        <v>1206</v>
      </c>
      <c r="C577">
        <v>290943</v>
      </c>
    </row>
    <row r="578" spans="2:3" ht="13.5">
      <c r="B578" t="s">
        <v>1207</v>
      </c>
      <c r="C578">
        <v>290944</v>
      </c>
    </row>
    <row r="579" spans="2:3" ht="13.5">
      <c r="B579" t="s">
        <v>1086</v>
      </c>
      <c r="C579">
        <v>290945</v>
      </c>
    </row>
    <row r="580" spans="2:3" ht="13.5">
      <c r="B580" t="s">
        <v>1251</v>
      </c>
      <c r="C580">
        <v>290946</v>
      </c>
    </row>
    <row r="581" spans="2:3" ht="13.5">
      <c r="B581" t="s">
        <v>1397</v>
      </c>
      <c r="C581">
        <v>290947</v>
      </c>
    </row>
    <row r="582" spans="2:3" ht="13.5">
      <c r="B582" t="s">
        <v>1252</v>
      </c>
      <c r="C582">
        <v>290948</v>
      </c>
    </row>
    <row r="583" spans="2:3" ht="13.5">
      <c r="B583" t="s">
        <v>1398</v>
      </c>
      <c r="C583">
        <v>290949</v>
      </c>
    </row>
    <row r="584" spans="2:3" ht="13.5">
      <c r="B584" t="s">
        <v>1399</v>
      </c>
      <c r="C584">
        <v>290950</v>
      </c>
    </row>
    <row r="585" spans="2:3" ht="13.5">
      <c r="B585" t="s">
        <v>654</v>
      </c>
      <c r="C585">
        <v>300001</v>
      </c>
    </row>
    <row r="586" spans="2:3" ht="13.5">
      <c r="B586" t="s">
        <v>655</v>
      </c>
      <c r="C586">
        <v>300002</v>
      </c>
    </row>
    <row r="587" spans="2:3" ht="13.5">
      <c r="B587" t="s">
        <v>656</v>
      </c>
      <c r="C587">
        <v>300003</v>
      </c>
    </row>
    <row r="588" spans="2:3" ht="13.5">
      <c r="B588" t="s">
        <v>657</v>
      </c>
      <c r="C588">
        <v>300004</v>
      </c>
    </row>
    <row r="589" spans="2:3" ht="13.5">
      <c r="B589" t="s">
        <v>1208</v>
      </c>
      <c r="C589">
        <v>300005</v>
      </c>
    </row>
    <row r="590" spans="2:3" ht="13.5">
      <c r="B590" t="s">
        <v>1400</v>
      </c>
      <c r="C590">
        <v>300006</v>
      </c>
    </row>
    <row r="591" spans="2:3" ht="13.5">
      <c r="B591" t="s">
        <v>1253</v>
      </c>
      <c r="C591">
        <v>300007</v>
      </c>
    </row>
    <row r="592" spans="2:3" ht="13.5">
      <c r="B592" t="s">
        <v>1401</v>
      </c>
      <c r="C592">
        <v>300008</v>
      </c>
    </row>
    <row r="593" spans="2:3" ht="13.5">
      <c r="B593" t="s">
        <v>1402</v>
      </c>
      <c r="C593">
        <v>300009</v>
      </c>
    </row>
    <row r="594" spans="2:3" ht="13.5">
      <c r="B594" t="s">
        <v>1403</v>
      </c>
      <c r="C594">
        <v>300010</v>
      </c>
    </row>
    <row r="595" spans="2:3" ht="13.5">
      <c r="B595" t="s">
        <v>1404</v>
      </c>
      <c r="C595">
        <v>300011</v>
      </c>
    </row>
    <row r="596" spans="2:3" ht="13.5">
      <c r="B596" t="s">
        <v>1405</v>
      </c>
      <c r="C596">
        <v>300012</v>
      </c>
    </row>
    <row r="597" spans="2:3" ht="13.5">
      <c r="B597" t="s">
        <v>1406</v>
      </c>
      <c r="C597">
        <v>300013</v>
      </c>
    </row>
    <row r="598" spans="2:3" ht="13.5">
      <c r="B598" t="s">
        <v>1407</v>
      </c>
      <c r="C598">
        <v>330001</v>
      </c>
    </row>
    <row r="599" spans="2:3" ht="13.5">
      <c r="B599" t="s">
        <v>1408</v>
      </c>
      <c r="C599">
        <v>330002</v>
      </c>
    </row>
    <row r="600" spans="2:3" ht="13.5">
      <c r="B600" t="s">
        <v>1409</v>
      </c>
      <c r="C600">
        <v>330003</v>
      </c>
    </row>
    <row r="601" spans="2:3" ht="13.5">
      <c r="B601" t="s">
        <v>1410</v>
      </c>
      <c r="C601">
        <v>330004</v>
      </c>
    </row>
    <row r="602" spans="2:3" ht="13.5">
      <c r="B602" t="s">
        <v>1411</v>
      </c>
      <c r="C602">
        <v>330005</v>
      </c>
    </row>
    <row r="603" spans="2:3" ht="13.5">
      <c r="B603" t="s">
        <v>1412</v>
      </c>
      <c r="C603">
        <v>330006</v>
      </c>
    </row>
    <row r="604" spans="2:3" ht="13.5">
      <c r="B604" t="s">
        <v>1413</v>
      </c>
      <c r="C604">
        <v>340001</v>
      </c>
    </row>
    <row r="605" spans="2:3" ht="13.5">
      <c r="B605" t="s">
        <v>1414</v>
      </c>
      <c r="C605">
        <v>350001</v>
      </c>
    </row>
    <row r="606" spans="2:3" ht="13.5">
      <c r="B606" t="s">
        <v>1415</v>
      </c>
      <c r="C606">
        <v>350002</v>
      </c>
    </row>
    <row r="607" spans="2:3" ht="13.5">
      <c r="B607" t="s">
        <v>1416</v>
      </c>
      <c r="C607">
        <v>360001</v>
      </c>
    </row>
    <row r="608" spans="2:3" ht="13.5">
      <c r="B608" t="s">
        <v>1417</v>
      </c>
      <c r="C608">
        <v>370001</v>
      </c>
    </row>
    <row r="609" spans="2:3" ht="13.5">
      <c r="B609" t="s">
        <v>1418</v>
      </c>
      <c r="C609">
        <v>380001</v>
      </c>
    </row>
    <row r="610" spans="2:3" ht="13.5">
      <c r="B610" t="s">
        <v>1254</v>
      </c>
      <c r="C610">
        <v>390001</v>
      </c>
    </row>
    <row r="611" spans="2:3" ht="13.5">
      <c r="B611" t="s">
        <v>1419</v>
      </c>
      <c r="C611">
        <v>390002</v>
      </c>
    </row>
    <row r="612" spans="2:3" ht="13.5">
      <c r="B612" t="s">
        <v>1046</v>
      </c>
      <c r="C612">
        <v>460001</v>
      </c>
    </row>
    <row r="613" spans="2:3" ht="13.5">
      <c r="B613" t="s">
        <v>658</v>
      </c>
      <c r="C613">
        <v>490001</v>
      </c>
    </row>
    <row r="614" spans="2:3" ht="13.5">
      <c r="B614" t="s">
        <v>659</v>
      </c>
      <c r="C614">
        <v>490002</v>
      </c>
    </row>
    <row r="615" spans="2:3" ht="13.5">
      <c r="B615" t="s">
        <v>660</v>
      </c>
      <c r="C615">
        <v>490003</v>
      </c>
    </row>
    <row r="616" spans="2:3" ht="13.5">
      <c r="B616" t="s">
        <v>661</v>
      </c>
      <c r="C616">
        <v>490004</v>
      </c>
    </row>
    <row r="617" spans="2:3" ht="13.5">
      <c r="B617" t="s">
        <v>662</v>
      </c>
      <c r="C617">
        <v>490005</v>
      </c>
    </row>
    <row r="618" spans="2:3" ht="13.5">
      <c r="B618" t="s">
        <v>663</v>
      </c>
      <c r="C618">
        <v>490006</v>
      </c>
    </row>
    <row r="619" spans="2:3" ht="13.5">
      <c r="B619" t="s">
        <v>664</v>
      </c>
      <c r="C619">
        <v>490007</v>
      </c>
    </row>
    <row r="620" spans="2:3" ht="13.5">
      <c r="B620" t="s">
        <v>665</v>
      </c>
      <c r="C620">
        <v>490008</v>
      </c>
    </row>
    <row r="621" spans="2:3" ht="13.5">
      <c r="B621" t="s">
        <v>666</v>
      </c>
      <c r="C621">
        <v>490009</v>
      </c>
    </row>
    <row r="622" spans="2:3" ht="13.5">
      <c r="B622" t="s">
        <v>667</v>
      </c>
      <c r="C622">
        <v>490010</v>
      </c>
    </row>
    <row r="623" spans="2:3" ht="13.5">
      <c r="B623" t="s">
        <v>668</v>
      </c>
      <c r="C623">
        <v>490011</v>
      </c>
    </row>
    <row r="624" spans="2:3" ht="13.5">
      <c r="B624" t="s">
        <v>669</v>
      </c>
      <c r="C624">
        <v>490012</v>
      </c>
    </row>
    <row r="625" spans="2:3" ht="13.5">
      <c r="B625" t="s">
        <v>670</v>
      </c>
      <c r="C625">
        <v>490013</v>
      </c>
    </row>
    <row r="626" spans="2:3" ht="13.5">
      <c r="B626" t="s">
        <v>671</v>
      </c>
      <c r="C626">
        <v>490014</v>
      </c>
    </row>
    <row r="627" spans="2:3" ht="13.5">
      <c r="B627" t="s">
        <v>672</v>
      </c>
      <c r="C627">
        <v>490015</v>
      </c>
    </row>
    <row r="628" spans="2:3" ht="13.5">
      <c r="B628" t="s">
        <v>673</v>
      </c>
      <c r="C628">
        <v>490016</v>
      </c>
    </row>
    <row r="629" spans="2:3" ht="13.5">
      <c r="B629" t="s">
        <v>674</v>
      </c>
      <c r="C629">
        <v>490017</v>
      </c>
    </row>
    <row r="630" spans="2:3" ht="13.5">
      <c r="B630" t="s">
        <v>675</v>
      </c>
      <c r="C630">
        <v>490018</v>
      </c>
    </row>
    <row r="631" spans="2:3" ht="13.5">
      <c r="B631" t="s">
        <v>676</v>
      </c>
      <c r="C631">
        <v>490019</v>
      </c>
    </row>
    <row r="632" spans="2:3" ht="13.5">
      <c r="B632" t="s">
        <v>677</v>
      </c>
      <c r="C632">
        <v>490020</v>
      </c>
    </row>
    <row r="633" spans="2:3" ht="13.5">
      <c r="B633" t="s">
        <v>678</v>
      </c>
      <c r="C633">
        <v>490021</v>
      </c>
    </row>
    <row r="634" spans="2:3" ht="13.5">
      <c r="B634" t="s">
        <v>679</v>
      </c>
      <c r="C634">
        <v>490022</v>
      </c>
    </row>
    <row r="635" spans="2:3" ht="13.5">
      <c r="B635" t="s">
        <v>680</v>
      </c>
      <c r="C635">
        <v>490023</v>
      </c>
    </row>
    <row r="636" spans="2:3" ht="13.5">
      <c r="B636" t="s">
        <v>681</v>
      </c>
      <c r="C636">
        <v>490024</v>
      </c>
    </row>
    <row r="637" spans="2:3" ht="13.5">
      <c r="B637" t="s">
        <v>682</v>
      </c>
      <c r="C637">
        <v>490025</v>
      </c>
    </row>
    <row r="638" spans="2:3" ht="13.5">
      <c r="B638" t="s">
        <v>1209</v>
      </c>
      <c r="C638">
        <v>490026</v>
      </c>
    </row>
    <row r="639" spans="2:3" ht="13.5">
      <c r="B639" t="s">
        <v>683</v>
      </c>
      <c r="C639">
        <v>490027</v>
      </c>
    </row>
    <row r="640" spans="2:3" ht="13.5">
      <c r="B640" t="s">
        <v>684</v>
      </c>
      <c r="C640">
        <v>490028</v>
      </c>
    </row>
    <row r="641" spans="2:3" ht="13.5">
      <c r="B641" t="s">
        <v>685</v>
      </c>
      <c r="C641">
        <v>490029</v>
      </c>
    </row>
    <row r="642" spans="2:3" ht="13.5">
      <c r="B642" t="s">
        <v>686</v>
      </c>
      <c r="C642">
        <v>490030</v>
      </c>
    </row>
    <row r="643" spans="2:3" ht="13.5">
      <c r="B643" t="s">
        <v>687</v>
      </c>
      <c r="C643">
        <v>490031</v>
      </c>
    </row>
    <row r="644" spans="2:3" ht="13.5">
      <c r="B644" t="s">
        <v>688</v>
      </c>
      <c r="C644">
        <v>490032</v>
      </c>
    </row>
    <row r="645" spans="2:3" ht="13.5">
      <c r="B645" t="s">
        <v>689</v>
      </c>
      <c r="C645">
        <v>490033</v>
      </c>
    </row>
    <row r="646" spans="2:3" ht="13.5">
      <c r="B646" t="s">
        <v>690</v>
      </c>
      <c r="C646">
        <v>490034</v>
      </c>
    </row>
    <row r="647" spans="2:3" ht="13.5">
      <c r="B647" t="s">
        <v>691</v>
      </c>
      <c r="C647">
        <v>490035</v>
      </c>
    </row>
    <row r="648" spans="2:3" ht="13.5">
      <c r="B648" t="s">
        <v>692</v>
      </c>
      <c r="C648">
        <v>490036</v>
      </c>
    </row>
    <row r="649" spans="2:3" ht="13.5">
      <c r="B649" t="s">
        <v>693</v>
      </c>
      <c r="C649">
        <v>490037</v>
      </c>
    </row>
    <row r="650" spans="2:3" ht="13.5">
      <c r="B650" t="s">
        <v>694</v>
      </c>
      <c r="C650">
        <v>490038</v>
      </c>
    </row>
    <row r="651" spans="2:3" ht="13.5">
      <c r="B651" t="s">
        <v>1210</v>
      </c>
      <c r="C651">
        <v>490039</v>
      </c>
    </row>
    <row r="652" spans="2:3" ht="13.5">
      <c r="B652" t="s">
        <v>695</v>
      </c>
      <c r="C652">
        <v>490040</v>
      </c>
    </row>
    <row r="653" spans="2:3" ht="13.5">
      <c r="B653" t="s">
        <v>696</v>
      </c>
      <c r="C653">
        <v>490041</v>
      </c>
    </row>
    <row r="654" spans="2:3" ht="13.5">
      <c r="B654" t="s">
        <v>697</v>
      </c>
      <c r="C654">
        <v>490042</v>
      </c>
    </row>
    <row r="655" spans="2:3" ht="13.5">
      <c r="B655" t="s">
        <v>698</v>
      </c>
      <c r="C655">
        <v>490043</v>
      </c>
    </row>
    <row r="656" spans="2:3" ht="13.5">
      <c r="B656" t="s">
        <v>699</v>
      </c>
      <c r="C656">
        <v>490044</v>
      </c>
    </row>
    <row r="657" spans="2:3" ht="13.5">
      <c r="B657" t="s">
        <v>700</v>
      </c>
      <c r="C657">
        <v>490045</v>
      </c>
    </row>
    <row r="658" spans="2:3" ht="13.5">
      <c r="B658" t="s">
        <v>701</v>
      </c>
      <c r="C658">
        <v>490046</v>
      </c>
    </row>
    <row r="659" spans="2:3" ht="13.5">
      <c r="B659" t="s">
        <v>702</v>
      </c>
      <c r="C659">
        <v>490047</v>
      </c>
    </row>
    <row r="660" spans="2:3" ht="13.5">
      <c r="B660" t="s">
        <v>703</v>
      </c>
      <c r="C660">
        <v>490048</v>
      </c>
    </row>
    <row r="661" spans="2:3" ht="13.5">
      <c r="B661" t="s">
        <v>1420</v>
      </c>
      <c r="C661">
        <v>490049</v>
      </c>
    </row>
    <row r="662" spans="2:3" ht="13.5">
      <c r="B662" t="s">
        <v>1421</v>
      </c>
      <c r="C662">
        <v>490050</v>
      </c>
    </row>
    <row r="663" spans="2:3" ht="13.5">
      <c r="B663" t="s">
        <v>1047</v>
      </c>
      <c r="C663">
        <v>490051</v>
      </c>
    </row>
    <row r="664" spans="2:3" ht="13.5">
      <c r="B664" t="s">
        <v>1048</v>
      </c>
      <c r="C664">
        <v>490052</v>
      </c>
    </row>
    <row r="665" spans="2:3" ht="13.5">
      <c r="B665" t="s">
        <v>1049</v>
      </c>
      <c r="C665">
        <v>490053</v>
      </c>
    </row>
    <row r="666" spans="2:3" ht="13.5">
      <c r="B666" t="s">
        <v>1050</v>
      </c>
      <c r="C666">
        <v>490054</v>
      </c>
    </row>
    <row r="667" spans="2:3" ht="13.5">
      <c r="B667" t="s">
        <v>1051</v>
      </c>
      <c r="C667">
        <v>490055</v>
      </c>
    </row>
    <row r="668" spans="2:3" ht="13.5">
      <c r="B668" t="s">
        <v>1052</v>
      </c>
      <c r="C668">
        <v>490056</v>
      </c>
    </row>
    <row r="669" spans="2:3" ht="13.5">
      <c r="B669" t="s">
        <v>1053</v>
      </c>
      <c r="C669">
        <v>490057</v>
      </c>
    </row>
    <row r="670" spans="2:3" ht="13.5">
      <c r="B670" t="s">
        <v>1087</v>
      </c>
      <c r="C670">
        <v>490058</v>
      </c>
    </row>
    <row r="671" spans="2:3" ht="13.5">
      <c r="B671" t="s">
        <v>1088</v>
      </c>
      <c r="C671">
        <v>490059</v>
      </c>
    </row>
    <row r="672" spans="2:3" ht="13.5">
      <c r="B672" t="s">
        <v>1089</v>
      </c>
      <c r="C672">
        <v>490060</v>
      </c>
    </row>
    <row r="673" spans="2:3" ht="13.5">
      <c r="B673" t="s">
        <v>1090</v>
      </c>
      <c r="C673">
        <v>490061</v>
      </c>
    </row>
    <row r="674" spans="2:3" ht="13.5">
      <c r="B674" t="s">
        <v>1422</v>
      </c>
      <c r="C674">
        <v>490062</v>
      </c>
    </row>
    <row r="675" spans="2:3" ht="13.5">
      <c r="B675" t="s">
        <v>1423</v>
      </c>
      <c r="C675">
        <v>490063</v>
      </c>
    </row>
    <row r="676" spans="2:3" ht="13.5">
      <c r="B676" t="s">
        <v>1424</v>
      </c>
      <c r="C676">
        <v>490064</v>
      </c>
    </row>
    <row r="677" spans="2:3" ht="13.5">
      <c r="B677" t="s">
        <v>1255</v>
      </c>
      <c r="C677">
        <v>490065</v>
      </c>
    </row>
    <row r="678" spans="2:3" ht="13.5">
      <c r="B678" t="s">
        <v>1425</v>
      </c>
      <c r="C678">
        <v>490066</v>
      </c>
    </row>
    <row r="679" spans="2:3" ht="13.5">
      <c r="B679" t="s">
        <v>1426</v>
      </c>
      <c r="C679">
        <v>490067</v>
      </c>
    </row>
    <row r="680" spans="2:3" ht="13.5">
      <c r="B680" t="s">
        <v>1427</v>
      </c>
      <c r="C680">
        <v>490068</v>
      </c>
    </row>
    <row r="681" spans="2:3" ht="13.5">
      <c r="B681" t="s">
        <v>1428</v>
      </c>
      <c r="C681">
        <v>490069</v>
      </c>
    </row>
    <row r="682" spans="2:3" ht="13.5">
      <c r="B682" t="s">
        <v>1256</v>
      </c>
      <c r="C682">
        <v>490070</v>
      </c>
    </row>
    <row r="683" spans="2:3" ht="13.5">
      <c r="B683" t="s">
        <v>1429</v>
      </c>
      <c r="C683">
        <v>490071</v>
      </c>
    </row>
    <row r="684" spans="2:3" ht="13.5">
      <c r="B684" t="s">
        <v>1257</v>
      </c>
      <c r="C684">
        <v>490072</v>
      </c>
    </row>
    <row r="685" spans="2:3" ht="13.5">
      <c r="B685" t="s">
        <v>1430</v>
      </c>
      <c r="C685">
        <v>490073</v>
      </c>
    </row>
    <row r="686" spans="2:3" ht="13.5">
      <c r="B686" t="s">
        <v>1431</v>
      </c>
      <c r="C686">
        <v>490074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B111"/>
  <sheetViews>
    <sheetView zoomScalePageLayoutView="0" workbookViewId="0" topLeftCell="A1">
      <selection activeCell="B111" sqref="B111"/>
    </sheetView>
  </sheetViews>
  <sheetFormatPr defaultColWidth="9.00390625" defaultRowHeight="13.5"/>
  <cols>
    <col min="2" max="2" width="36.125" style="0" customWidth="1"/>
  </cols>
  <sheetData>
    <row r="1" ht="14.25" thickBot="1"/>
    <row r="2" ht="14.25" thickTop="1">
      <c r="B2" s="20" t="e">
        <f>[1]!Hebon('競技者一覧'!D13)</f>
        <v>#NAME?</v>
      </c>
    </row>
    <row r="3" ht="13.5">
      <c r="B3" s="21" t="e">
        <f>[1]!Hebon('競技者一覧'!D14)</f>
        <v>#NAME?</v>
      </c>
    </row>
    <row r="4" ht="13.5">
      <c r="B4" s="21" t="e">
        <f>[1]!Hebon('競技者一覧'!D15)</f>
        <v>#NAME?</v>
      </c>
    </row>
    <row r="5" ht="13.5">
      <c r="B5" s="21" t="e">
        <f>[1]!Hebon('競技者一覧'!D16)</f>
        <v>#NAME?</v>
      </c>
    </row>
    <row r="6" ht="13.5">
      <c r="B6" s="21" t="e">
        <f>[1]!Hebon('競技者一覧'!D17)</f>
        <v>#NAME?</v>
      </c>
    </row>
    <row r="7" ht="13.5">
      <c r="B7" s="21" t="e">
        <f>[1]!Hebon('競技者一覧'!D18)</f>
        <v>#NAME?</v>
      </c>
    </row>
    <row r="8" ht="13.5">
      <c r="B8" s="21" t="e">
        <f>[1]!Hebon('競技者一覧'!D19)</f>
        <v>#NAME?</v>
      </c>
    </row>
    <row r="9" ht="13.5">
      <c r="B9" s="21" t="e">
        <f>[1]!Hebon('競技者一覧'!D20)</f>
        <v>#NAME?</v>
      </c>
    </row>
    <row r="10" ht="13.5">
      <c r="B10" s="21" t="e">
        <f>[1]!Hebon('競技者一覧'!D21)</f>
        <v>#NAME?</v>
      </c>
    </row>
    <row r="11" ht="13.5">
      <c r="B11" s="21" t="e">
        <f>[1]!Hebon('競技者一覧'!D22)</f>
        <v>#NAME?</v>
      </c>
    </row>
    <row r="12" ht="13.5">
      <c r="B12" s="21" t="e">
        <f>[1]!Hebon('競技者一覧'!D23)</f>
        <v>#NAME?</v>
      </c>
    </row>
    <row r="13" ht="13.5">
      <c r="B13" s="21" t="e">
        <f>[1]!Hebon('競技者一覧'!D24)</f>
        <v>#NAME?</v>
      </c>
    </row>
    <row r="14" ht="13.5">
      <c r="B14" s="21" t="e">
        <f>[1]!Hebon('競技者一覧'!D25)</f>
        <v>#NAME?</v>
      </c>
    </row>
    <row r="15" ht="13.5">
      <c r="B15" s="21" t="e">
        <f>[1]!Hebon('競技者一覧'!D26)</f>
        <v>#NAME?</v>
      </c>
    </row>
    <row r="16" ht="13.5">
      <c r="B16" s="21" t="e">
        <f>[1]!Hebon('競技者一覧'!D27)</f>
        <v>#NAME?</v>
      </c>
    </row>
    <row r="17" ht="13.5">
      <c r="B17" s="21" t="e">
        <f>[1]!Hebon('競技者一覧'!D28)</f>
        <v>#NAME?</v>
      </c>
    </row>
    <row r="18" ht="13.5">
      <c r="B18" s="21" t="e">
        <f>[1]!Hebon('競技者一覧'!D29)</f>
        <v>#NAME?</v>
      </c>
    </row>
    <row r="19" ht="13.5">
      <c r="B19" s="21" t="e">
        <f>[1]!Hebon('競技者一覧'!D30)</f>
        <v>#NAME?</v>
      </c>
    </row>
    <row r="20" ht="13.5">
      <c r="B20" s="21" t="e">
        <f>[1]!Hebon('競技者一覧'!D31)</f>
        <v>#NAME?</v>
      </c>
    </row>
    <row r="21" ht="13.5">
      <c r="B21" s="21" t="e">
        <f>[1]!Hebon('競技者一覧'!D32)</f>
        <v>#NAME?</v>
      </c>
    </row>
    <row r="22" ht="13.5">
      <c r="B22" s="21" t="e">
        <f>[1]!Hebon('競技者一覧'!D33)</f>
        <v>#NAME?</v>
      </c>
    </row>
    <row r="23" ht="13.5">
      <c r="B23" s="21" t="e">
        <f>[1]!Hebon('競技者一覧'!D34)</f>
        <v>#NAME?</v>
      </c>
    </row>
    <row r="24" ht="13.5">
      <c r="B24" s="21" t="e">
        <f>[1]!Hebon('競技者一覧'!D35)</f>
        <v>#NAME?</v>
      </c>
    </row>
    <row r="25" ht="13.5">
      <c r="B25" s="21" t="e">
        <f>[1]!Hebon('競技者一覧'!D36)</f>
        <v>#NAME?</v>
      </c>
    </row>
    <row r="26" ht="13.5">
      <c r="B26" s="21" t="e">
        <f>[1]!Hebon('競技者一覧'!D37)</f>
        <v>#NAME?</v>
      </c>
    </row>
    <row r="27" ht="13.5">
      <c r="B27" s="21" t="e">
        <f>[1]!Hebon('競技者一覧'!D38)</f>
        <v>#NAME?</v>
      </c>
    </row>
    <row r="28" ht="13.5">
      <c r="B28" s="21" t="e">
        <f>[1]!Hebon('競技者一覧'!D39)</f>
        <v>#NAME?</v>
      </c>
    </row>
    <row r="29" ht="13.5">
      <c r="B29" s="21" t="e">
        <f>[1]!Hebon('競技者一覧'!D40)</f>
        <v>#NAME?</v>
      </c>
    </row>
    <row r="30" ht="13.5">
      <c r="B30" s="21" t="e">
        <f>[1]!Hebon('競技者一覧'!D41)</f>
        <v>#NAME?</v>
      </c>
    </row>
    <row r="31" ht="13.5">
      <c r="B31" s="21" t="e">
        <f>[1]!Hebon('競技者一覧'!D42)</f>
        <v>#NAME?</v>
      </c>
    </row>
    <row r="32" ht="13.5">
      <c r="B32" s="21" t="e">
        <f>[1]!Hebon('競技者一覧'!D43)</f>
        <v>#NAME?</v>
      </c>
    </row>
    <row r="33" ht="13.5">
      <c r="B33" s="21" t="e">
        <f>[1]!Hebon('競技者一覧'!D44)</f>
        <v>#NAME?</v>
      </c>
    </row>
    <row r="34" ht="13.5">
      <c r="B34" s="21" t="e">
        <f>[1]!Hebon('競技者一覧'!D45)</f>
        <v>#NAME?</v>
      </c>
    </row>
    <row r="35" ht="13.5">
      <c r="B35" s="21" t="e">
        <f>[1]!Hebon('競技者一覧'!D46)</f>
        <v>#NAME?</v>
      </c>
    </row>
    <row r="36" ht="13.5">
      <c r="B36" s="21" t="e">
        <f>[1]!Hebon('競技者一覧'!D47)</f>
        <v>#NAME?</v>
      </c>
    </row>
    <row r="37" ht="13.5">
      <c r="B37" s="21" t="e">
        <f>[1]!Hebon('競技者一覧'!D48)</f>
        <v>#NAME?</v>
      </c>
    </row>
    <row r="38" ht="13.5">
      <c r="B38" s="21" t="e">
        <f>[1]!Hebon('競技者一覧'!D49)</f>
        <v>#NAME?</v>
      </c>
    </row>
    <row r="39" ht="13.5">
      <c r="B39" s="21" t="e">
        <f>[1]!Hebon('競技者一覧'!D50)</f>
        <v>#NAME?</v>
      </c>
    </row>
    <row r="40" ht="13.5">
      <c r="B40" s="21" t="e">
        <f>[1]!Hebon('競技者一覧'!D51)</f>
        <v>#NAME?</v>
      </c>
    </row>
    <row r="41" ht="13.5">
      <c r="B41" s="21" t="e">
        <f>[1]!Hebon('競技者一覧'!D52)</f>
        <v>#NAME?</v>
      </c>
    </row>
    <row r="42" ht="13.5">
      <c r="B42" s="21" t="e">
        <f>[1]!Hebon('競技者一覧'!D53)</f>
        <v>#NAME?</v>
      </c>
    </row>
    <row r="43" ht="13.5">
      <c r="B43" s="21" t="e">
        <f>[1]!Hebon('競技者一覧'!D54)</f>
        <v>#NAME?</v>
      </c>
    </row>
    <row r="44" ht="13.5">
      <c r="B44" s="21" t="e">
        <f>[1]!Hebon('競技者一覧'!D55)</f>
        <v>#NAME?</v>
      </c>
    </row>
    <row r="45" ht="13.5">
      <c r="B45" s="21" t="e">
        <f>[1]!Hebon('競技者一覧'!D56)</f>
        <v>#NAME?</v>
      </c>
    </row>
    <row r="46" ht="13.5">
      <c r="B46" s="21" t="e">
        <f>[1]!Hebon('競技者一覧'!D57)</f>
        <v>#NAME?</v>
      </c>
    </row>
    <row r="47" ht="13.5">
      <c r="B47" s="21" t="e">
        <f>[1]!Hebon('競技者一覧'!D58)</f>
        <v>#NAME?</v>
      </c>
    </row>
    <row r="48" ht="13.5">
      <c r="B48" s="21" t="e">
        <f>[1]!Hebon('競技者一覧'!D59)</f>
        <v>#NAME?</v>
      </c>
    </row>
    <row r="49" ht="13.5">
      <c r="B49" s="21" t="e">
        <f>[1]!Hebon('競技者一覧'!D60)</f>
        <v>#NAME?</v>
      </c>
    </row>
    <row r="50" ht="13.5">
      <c r="B50" s="21" t="e">
        <f>[1]!Hebon('競技者一覧'!D61)</f>
        <v>#NAME?</v>
      </c>
    </row>
    <row r="51" ht="13.5">
      <c r="B51" s="21" t="e">
        <f>[1]!Hebon('競技者一覧'!D62)</f>
        <v>#NAME?</v>
      </c>
    </row>
    <row r="52" ht="13.5">
      <c r="B52" s="21" t="e">
        <f>[1]!Hebon('競技者一覧'!D63)</f>
        <v>#NAME?</v>
      </c>
    </row>
    <row r="53" ht="13.5">
      <c r="B53" s="21" t="e">
        <f>[1]!Hebon('競技者一覧'!D64)</f>
        <v>#NAME?</v>
      </c>
    </row>
    <row r="54" ht="13.5">
      <c r="B54" s="21" t="e">
        <f>[1]!Hebon('競技者一覧'!D65)</f>
        <v>#NAME?</v>
      </c>
    </row>
    <row r="55" ht="13.5">
      <c r="B55" s="21" t="e">
        <f>[1]!Hebon('競技者一覧'!D66)</f>
        <v>#NAME?</v>
      </c>
    </row>
    <row r="56" ht="13.5">
      <c r="B56" s="21" t="e">
        <f>[1]!Hebon('競技者一覧'!D67)</f>
        <v>#NAME?</v>
      </c>
    </row>
    <row r="57" ht="13.5">
      <c r="B57" s="21" t="e">
        <f>[1]!Hebon('競技者一覧'!D68)</f>
        <v>#NAME?</v>
      </c>
    </row>
    <row r="58" ht="13.5">
      <c r="B58" s="21" t="e">
        <f>[1]!Hebon('競技者一覧'!D69)</f>
        <v>#NAME?</v>
      </c>
    </row>
    <row r="59" ht="13.5">
      <c r="B59" s="21" t="e">
        <f>[1]!Hebon('競技者一覧'!D70)</f>
        <v>#NAME?</v>
      </c>
    </row>
    <row r="60" ht="13.5">
      <c r="B60" s="21" t="e">
        <f>[1]!Hebon('競技者一覧'!D71)</f>
        <v>#NAME?</v>
      </c>
    </row>
    <row r="61" ht="13.5">
      <c r="B61" s="21" t="e">
        <f>[1]!Hebon('競技者一覧'!D72)</f>
        <v>#NAME?</v>
      </c>
    </row>
    <row r="62" ht="13.5">
      <c r="B62" s="21" t="e">
        <f>[1]!Hebon('競技者一覧'!D73)</f>
        <v>#NAME?</v>
      </c>
    </row>
    <row r="63" ht="13.5">
      <c r="B63" s="21" t="e">
        <f>[1]!Hebon('競技者一覧'!D74)</f>
        <v>#NAME?</v>
      </c>
    </row>
    <row r="64" ht="13.5">
      <c r="B64" s="21" t="e">
        <f>[1]!Hebon('競技者一覧'!D75)</f>
        <v>#NAME?</v>
      </c>
    </row>
    <row r="65" ht="13.5">
      <c r="B65" s="21" t="e">
        <f>[1]!Hebon('競技者一覧'!D76)</f>
        <v>#NAME?</v>
      </c>
    </row>
    <row r="66" ht="13.5">
      <c r="B66" s="21" t="e">
        <f>[1]!Hebon('競技者一覧'!D77)</f>
        <v>#NAME?</v>
      </c>
    </row>
    <row r="67" ht="13.5">
      <c r="B67" s="21" t="e">
        <f>[1]!Hebon('競技者一覧'!D78)</f>
        <v>#NAME?</v>
      </c>
    </row>
    <row r="68" ht="13.5">
      <c r="B68" s="21" t="e">
        <f>[1]!Hebon('競技者一覧'!D79)</f>
        <v>#NAME?</v>
      </c>
    </row>
    <row r="69" ht="13.5">
      <c r="B69" s="21" t="e">
        <f>[1]!Hebon('競技者一覧'!D80)</f>
        <v>#NAME?</v>
      </c>
    </row>
    <row r="70" ht="13.5">
      <c r="B70" s="21" t="e">
        <f>[1]!Hebon('競技者一覧'!D81)</f>
        <v>#NAME?</v>
      </c>
    </row>
    <row r="71" ht="13.5">
      <c r="B71" s="21" t="e">
        <f>[1]!Hebon('競技者一覧'!D82)</f>
        <v>#NAME?</v>
      </c>
    </row>
    <row r="72" ht="13.5">
      <c r="B72" s="21" t="e">
        <f>[1]!Hebon('競技者一覧'!D83)</f>
        <v>#NAME?</v>
      </c>
    </row>
    <row r="73" ht="13.5">
      <c r="B73" s="21" t="e">
        <f>[1]!Hebon('競技者一覧'!D84)</f>
        <v>#NAME?</v>
      </c>
    </row>
    <row r="74" ht="13.5">
      <c r="B74" s="21" t="e">
        <f>[1]!Hebon('競技者一覧'!D85)</f>
        <v>#NAME?</v>
      </c>
    </row>
    <row r="75" ht="13.5">
      <c r="B75" s="21" t="e">
        <f>[1]!Hebon('競技者一覧'!D86)</f>
        <v>#NAME?</v>
      </c>
    </row>
    <row r="76" ht="13.5">
      <c r="B76" s="21" t="e">
        <f>[1]!Hebon('競技者一覧'!D87)</f>
        <v>#NAME?</v>
      </c>
    </row>
    <row r="77" ht="13.5">
      <c r="B77" s="21" t="e">
        <f>[1]!Hebon('競技者一覧'!D88)</f>
        <v>#NAME?</v>
      </c>
    </row>
    <row r="78" ht="13.5">
      <c r="B78" s="21" t="e">
        <f>[1]!Hebon('競技者一覧'!D89)</f>
        <v>#NAME?</v>
      </c>
    </row>
    <row r="79" ht="13.5">
      <c r="B79" s="21" t="e">
        <f>[1]!Hebon('競技者一覧'!D90)</f>
        <v>#NAME?</v>
      </c>
    </row>
    <row r="80" ht="13.5">
      <c r="B80" s="21" t="e">
        <f>[1]!Hebon('競技者一覧'!D91)</f>
        <v>#NAME?</v>
      </c>
    </row>
    <row r="81" ht="13.5">
      <c r="B81" s="21" t="e">
        <f>[1]!Hebon('競技者一覧'!D92)</f>
        <v>#NAME?</v>
      </c>
    </row>
    <row r="82" ht="13.5">
      <c r="B82" s="21" t="e">
        <f>[1]!Hebon('競技者一覧'!D93)</f>
        <v>#NAME?</v>
      </c>
    </row>
    <row r="83" ht="13.5">
      <c r="B83" s="21" t="e">
        <f>[1]!Hebon('競技者一覧'!D94)</f>
        <v>#NAME?</v>
      </c>
    </row>
    <row r="84" ht="13.5">
      <c r="B84" s="21" t="e">
        <f>[1]!Hebon('競技者一覧'!D95)</f>
        <v>#NAME?</v>
      </c>
    </row>
    <row r="85" ht="13.5">
      <c r="B85" s="21" t="e">
        <f>[1]!Hebon('競技者一覧'!D96)</f>
        <v>#NAME?</v>
      </c>
    </row>
    <row r="86" ht="13.5">
      <c r="B86" s="21" t="e">
        <f>[1]!Hebon('競技者一覧'!D97)</f>
        <v>#NAME?</v>
      </c>
    </row>
    <row r="87" ht="13.5">
      <c r="B87" s="21" t="e">
        <f>[1]!Hebon('競技者一覧'!D98)</f>
        <v>#NAME?</v>
      </c>
    </row>
    <row r="88" ht="13.5">
      <c r="B88" s="21" t="e">
        <f>[1]!Hebon('競技者一覧'!D99)</f>
        <v>#NAME?</v>
      </c>
    </row>
    <row r="89" ht="13.5">
      <c r="B89" s="21" t="e">
        <f>[1]!Hebon('競技者一覧'!D100)</f>
        <v>#NAME?</v>
      </c>
    </row>
    <row r="90" ht="13.5">
      <c r="B90" s="21" t="e">
        <f>[1]!Hebon('競技者一覧'!D101)</f>
        <v>#NAME?</v>
      </c>
    </row>
    <row r="91" ht="13.5">
      <c r="B91" s="21" t="e">
        <f>[1]!Hebon('競技者一覧'!D102)</f>
        <v>#NAME?</v>
      </c>
    </row>
    <row r="92" ht="13.5">
      <c r="B92" s="21" t="e">
        <f>[1]!Hebon('競技者一覧'!D103)</f>
        <v>#NAME?</v>
      </c>
    </row>
    <row r="93" ht="13.5">
      <c r="B93" s="21" t="e">
        <f>[1]!Hebon('競技者一覧'!D104)</f>
        <v>#NAME?</v>
      </c>
    </row>
    <row r="94" ht="13.5">
      <c r="B94" s="21" t="e">
        <f>[1]!Hebon('競技者一覧'!D105)</f>
        <v>#NAME?</v>
      </c>
    </row>
    <row r="95" ht="13.5">
      <c r="B95" s="21" t="e">
        <f>[1]!Hebon('競技者一覧'!D106)</f>
        <v>#NAME?</v>
      </c>
    </row>
    <row r="96" ht="13.5">
      <c r="B96" s="21" t="e">
        <f>[1]!Hebon('競技者一覧'!D107)</f>
        <v>#NAME?</v>
      </c>
    </row>
    <row r="97" ht="13.5">
      <c r="B97" s="21" t="e">
        <f>[1]!Hebon('競技者一覧'!D108)</f>
        <v>#NAME?</v>
      </c>
    </row>
    <row r="98" ht="13.5">
      <c r="B98" s="21" t="e">
        <f>[1]!Hebon('競技者一覧'!D109)</f>
        <v>#NAME?</v>
      </c>
    </row>
    <row r="99" ht="13.5">
      <c r="B99" s="21" t="e">
        <f>[1]!Hebon('競技者一覧'!D110)</f>
        <v>#NAME?</v>
      </c>
    </row>
    <row r="100" ht="13.5">
      <c r="B100" s="21" t="e">
        <f>[1]!Hebon('競技者一覧'!D111)</f>
        <v>#NAME?</v>
      </c>
    </row>
    <row r="101" ht="13.5">
      <c r="B101" s="21" t="e">
        <f>[1]!Hebon('競技者一覧'!D112)</f>
        <v>#NAME?</v>
      </c>
    </row>
    <row r="102" ht="13.5">
      <c r="B102" s="21" t="e">
        <f>[1]!Hebon('競技者一覧'!D113)</f>
        <v>#NAME?</v>
      </c>
    </row>
    <row r="103" ht="13.5">
      <c r="B103" s="21" t="e">
        <f>[1]!Hebon('競技者一覧'!D114)</f>
        <v>#NAME?</v>
      </c>
    </row>
    <row r="104" ht="13.5">
      <c r="B104" s="21" t="e">
        <f>[1]!Hebon('競技者一覧'!D115)</f>
        <v>#NAME?</v>
      </c>
    </row>
    <row r="105" ht="13.5">
      <c r="B105" s="21" t="e">
        <f>[1]!Hebon('競技者一覧'!D116)</f>
        <v>#NAME?</v>
      </c>
    </row>
    <row r="106" ht="13.5">
      <c r="B106" s="21" t="e">
        <f>[1]!Hebon('競技者一覧'!D117)</f>
        <v>#NAME?</v>
      </c>
    </row>
    <row r="107" ht="13.5">
      <c r="B107" s="21" t="e">
        <f>[1]!Hebon('競技者一覧'!D118)</f>
        <v>#NAME?</v>
      </c>
    </row>
    <row r="108" ht="13.5">
      <c r="B108" s="21" t="e">
        <f>[1]!Hebon('競技者一覧'!D119)</f>
        <v>#NAME?</v>
      </c>
    </row>
    <row r="109" ht="13.5">
      <c r="B109" s="21" t="e">
        <f>[1]!Hebon('競技者一覧'!D120)</f>
        <v>#NAME?</v>
      </c>
    </row>
    <row r="110" ht="13.5">
      <c r="B110" s="21" t="e">
        <f>[1]!Hebon('競技者一覧'!D121)</f>
        <v>#NAME?</v>
      </c>
    </row>
    <row r="111" ht="14.25" thickBot="1">
      <c r="B111" s="22" t="e">
        <f>[1]!Hebon('競技者一覧'!D122)</f>
        <v>#NAME?</v>
      </c>
    </row>
    <row r="112" ht="14.25" thickTop="1"/>
  </sheetData>
  <sheetProtection password="EA74" sheet="1" objects="1" scenarios="1"/>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G101"/>
  <sheetViews>
    <sheetView zoomScalePageLayoutView="0" workbookViewId="0" topLeftCell="A1">
      <selection activeCell="I11" sqref="I1:I11"/>
    </sheetView>
  </sheetViews>
  <sheetFormatPr defaultColWidth="9.00390625" defaultRowHeight="13.5"/>
  <cols>
    <col min="2" max="2" width="8.75390625" style="14" customWidth="1"/>
  </cols>
  <sheetData>
    <row r="2" spans="2:7" ht="13.5">
      <c r="B2" s="14" t="s">
        <v>228</v>
      </c>
      <c r="D2" t="s">
        <v>735</v>
      </c>
      <c r="E2">
        <v>1</v>
      </c>
      <c r="G2" s="14" t="s">
        <v>1093</v>
      </c>
    </row>
    <row r="3" spans="2:5" ht="13.5">
      <c r="B3" s="14" t="s">
        <v>229</v>
      </c>
      <c r="D3" t="s">
        <v>739</v>
      </c>
      <c r="E3">
        <v>2</v>
      </c>
    </row>
    <row r="4" spans="2:5" ht="13.5">
      <c r="B4" s="14" t="s">
        <v>230</v>
      </c>
      <c r="D4" t="s">
        <v>740</v>
      </c>
      <c r="E4">
        <v>3</v>
      </c>
    </row>
    <row r="5" spans="2:5" ht="13.5">
      <c r="B5" s="14" t="s">
        <v>231</v>
      </c>
      <c r="D5" t="s">
        <v>741</v>
      </c>
      <c r="E5">
        <v>4</v>
      </c>
    </row>
    <row r="6" spans="2:5" ht="13.5">
      <c r="B6" s="14" t="s">
        <v>232</v>
      </c>
      <c r="D6" t="s">
        <v>781</v>
      </c>
      <c r="E6">
        <v>5</v>
      </c>
    </row>
    <row r="7" spans="2:5" ht="13.5">
      <c r="B7" s="14" t="s">
        <v>233</v>
      </c>
      <c r="D7" t="s">
        <v>780</v>
      </c>
      <c r="E7">
        <v>6</v>
      </c>
    </row>
    <row r="8" spans="2:5" ht="13.5">
      <c r="B8" s="14" t="s">
        <v>234</v>
      </c>
      <c r="D8" t="s">
        <v>779</v>
      </c>
      <c r="E8">
        <v>7</v>
      </c>
    </row>
    <row r="9" spans="2:5" ht="13.5">
      <c r="B9" s="14" t="s">
        <v>235</v>
      </c>
      <c r="D9" t="s">
        <v>778</v>
      </c>
      <c r="E9">
        <v>8</v>
      </c>
    </row>
    <row r="10" spans="2:5" ht="13.5">
      <c r="B10" s="14" t="s">
        <v>236</v>
      </c>
      <c r="D10" t="s">
        <v>777</v>
      </c>
      <c r="E10">
        <v>9</v>
      </c>
    </row>
    <row r="11" spans="2:5" ht="13.5">
      <c r="B11" s="14" t="s">
        <v>237</v>
      </c>
      <c r="D11" t="s">
        <v>776</v>
      </c>
      <c r="E11">
        <v>10</v>
      </c>
    </row>
    <row r="12" spans="2:5" ht="13.5">
      <c r="B12" s="14" t="s">
        <v>238</v>
      </c>
      <c r="D12" t="s">
        <v>775</v>
      </c>
      <c r="E12">
        <v>11</v>
      </c>
    </row>
    <row r="13" spans="2:5" ht="13.5">
      <c r="B13" s="14" t="s">
        <v>239</v>
      </c>
      <c r="D13" t="s">
        <v>774</v>
      </c>
      <c r="E13">
        <v>12</v>
      </c>
    </row>
    <row r="14" spans="2:5" ht="13.5">
      <c r="B14" s="14" t="s">
        <v>240</v>
      </c>
      <c r="D14" t="s">
        <v>773</v>
      </c>
      <c r="E14">
        <v>13</v>
      </c>
    </row>
    <row r="15" spans="2:5" ht="13.5">
      <c r="B15" s="14" t="s">
        <v>241</v>
      </c>
      <c r="D15" t="s">
        <v>736</v>
      </c>
      <c r="E15">
        <v>14</v>
      </c>
    </row>
    <row r="16" spans="2:5" ht="13.5">
      <c r="B16" s="14" t="s">
        <v>242</v>
      </c>
      <c r="D16" t="s">
        <v>772</v>
      </c>
      <c r="E16">
        <v>15</v>
      </c>
    </row>
    <row r="17" spans="2:5" ht="13.5">
      <c r="B17" s="14" t="s">
        <v>243</v>
      </c>
      <c r="D17" t="s">
        <v>771</v>
      </c>
      <c r="E17">
        <v>16</v>
      </c>
    </row>
    <row r="18" spans="2:5" ht="13.5">
      <c r="B18" s="14" t="s">
        <v>244</v>
      </c>
      <c r="D18" t="s">
        <v>770</v>
      </c>
      <c r="E18">
        <v>17</v>
      </c>
    </row>
    <row r="19" spans="2:5" ht="13.5">
      <c r="B19" s="14" t="s">
        <v>245</v>
      </c>
      <c r="D19" t="s">
        <v>769</v>
      </c>
      <c r="E19">
        <v>18</v>
      </c>
    </row>
    <row r="20" spans="2:5" ht="13.5">
      <c r="B20" s="14" t="s">
        <v>246</v>
      </c>
      <c r="D20" t="s">
        <v>768</v>
      </c>
      <c r="E20">
        <v>19</v>
      </c>
    </row>
    <row r="21" spans="2:5" ht="13.5">
      <c r="B21" s="14" t="s">
        <v>247</v>
      </c>
      <c r="D21" t="s">
        <v>767</v>
      </c>
      <c r="E21">
        <v>20</v>
      </c>
    </row>
    <row r="22" spans="2:5" ht="13.5">
      <c r="B22" s="14" t="s">
        <v>248</v>
      </c>
      <c r="D22" t="s">
        <v>766</v>
      </c>
      <c r="E22">
        <v>21</v>
      </c>
    </row>
    <row r="23" spans="2:5" ht="13.5">
      <c r="B23" s="14" t="s">
        <v>249</v>
      </c>
      <c r="D23" t="s">
        <v>765</v>
      </c>
      <c r="E23">
        <v>22</v>
      </c>
    </row>
    <row r="24" spans="2:5" ht="13.5">
      <c r="B24" s="14" t="s">
        <v>250</v>
      </c>
      <c r="D24" t="s">
        <v>764</v>
      </c>
      <c r="E24">
        <v>23</v>
      </c>
    </row>
    <row r="25" spans="2:5" ht="13.5">
      <c r="B25" s="14" t="s">
        <v>251</v>
      </c>
      <c r="D25" t="s">
        <v>763</v>
      </c>
      <c r="E25">
        <v>24</v>
      </c>
    </row>
    <row r="26" spans="2:5" ht="13.5">
      <c r="B26" s="14" t="s">
        <v>252</v>
      </c>
      <c r="D26" t="s">
        <v>762</v>
      </c>
      <c r="E26">
        <v>25</v>
      </c>
    </row>
    <row r="27" spans="2:5" ht="13.5">
      <c r="B27" s="14" t="s">
        <v>253</v>
      </c>
      <c r="D27" t="s">
        <v>761</v>
      </c>
      <c r="E27">
        <v>26</v>
      </c>
    </row>
    <row r="28" spans="2:5" ht="13.5">
      <c r="B28" s="14" t="s">
        <v>254</v>
      </c>
      <c r="D28" t="s">
        <v>760</v>
      </c>
      <c r="E28">
        <v>27</v>
      </c>
    </row>
    <row r="29" spans="2:5" ht="13.5">
      <c r="B29" s="14" t="s">
        <v>255</v>
      </c>
      <c r="D29" t="s">
        <v>759</v>
      </c>
      <c r="E29">
        <v>28</v>
      </c>
    </row>
    <row r="30" spans="2:5" ht="13.5">
      <c r="B30" s="14" t="s">
        <v>256</v>
      </c>
      <c r="D30" t="s">
        <v>758</v>
      </c>
      <c r="E30">
        <v>29</v>
      </c>
    </row>
    <row r="31" spans="2:5" ht="13.5">
      <c r="B31" s="14" t="s">
        <v>257</v>
      </c>
      <c r="D31" t="s">
        <v>737</v>
      </c>
      <c r="E31">
        <v>30</v>
      </c>
    </row>
    <row r="32" spans="2:5" ht="13.5">
      <c r="B32" s="14" t="s">
        <v>258</v>
      </c>
      <c r="D32" t="s">
        <v>757</v>
      </c>
      <c r="E32">
        <v>31</v>
      </c>
    </row>
    <row r="33" spans="2:5" ht="13.5">
      <c r="B33" s="14" t="s">
        <v>259</v>
      </c>
      <c r="D33" t="s">
        <v>756</v>
      </c>
      <c r="E33">
        <v>32</v>
      </c>
    </row>
    <row r="34" spans="2:5" ht="13.5">
      <c r="B34" s="14" t="s">
        <v>260</v>
      </c>
      <c r="D34" t="s">
        <v>755</v>
      </c>
      <c r="E34">
        <v>33</v>
      </c>
    </row>
    <row r="35" spans="2:5" ht="13.5">
      <c r="B35" s="14" t="s">
        <v>261</v>
      </c>
      <c r="D35" t="s">
        <v>754</v>
      </c>
      <c r="E35">
        <v>34</v>
      </c>
    </row>
    <row r="36" spans="2:5" ht="13.5">
      <c r="B36" s="14" t="s">
        <v>262</v>
      </c>
      <c r="D36" t="s">
        <v>753</v>
      </c>
      <c r="E36">
        <v>35</v>
      </c>
    </row>
    <row r="37" spans="2:5" ht="13.5">
      <c r="B37" s="14" t="s">
        <v>263</v>
      </c>
      <c r="D37" t="s">
        <v>752</v>
      </c>
      <c r="E37">
        <v>36</v>
      </c>
    </row>
    <row r="38" spans="2:5" ht="13.5">
      <c r="B38" s="14" t="s">
        <v>264</v>
      </c>
      <c r="D38" t="s">
        <v>751</v>
      </c>
      <c r="E38">
        <v>37</v>
      </c>
    </row>
    <row r="39" spans="2:5" ht="13.5">
      <c r="B39" s="14" t="s">
        <v>265</v>
      </c>
      <c r="D39" t="s">
        <v>750</v>
      </c>
      <c r="E39">
        <v>38</v>
      </c>
    </row>
    <row r="40" spans="2:5" ht="13.5">
      <c r="B40" s="14" t="s">
        <v>266</v>
      </c>
      <c r="D40" t="s">
        <v>749</v>
      </c>
      <c r="E40">
        <v>39</v>
      </c>
    </row>
    <row r="41" spans="2:5" ht="13.5">
      <c r="B41" s="14" t="s">
        <v>267</v>
      </c>
      <c r="D41" t="s">
        <v>748</v>
      </c>
      <c r="E41">
        <v>40</v>
      </c>
    </row>
    <row r="42" spans="2:5" ht="13.5">
      <c r="B42" s="14" t="s">
        <v>268</v>
      </c>
      <c r="D42" t="s">
        <v>742</v>
      </c>
      <c r="E42">
        <v>41</v>
      </c>
    </row>
    <row r="43" spans="2:5" ht="13.5">
      <c r="B43" s="14" t="s">
        <v>269</v>
      </c>
      <c r="D43" t="s">
        <v>743</v>
      </c>
      <c r="E43">
        <v>42</v>
      </c>
    </row>
    <row r="44" spans="2:5" ht="13.5">
      <c r="B44" s="14" t="s">
        <v>270</v>
      </c>
      <c r="D44" t="s">
        <v>744</v>
      </c>
      <c r="E44">
        <v>43</v>
      </c>
    </row>
    <row r="45" spans="2:5" ht="13.5">
      <c r="B45" s="14" t="s">
        <v>271</v>
      </c>
      <c r="D45" t="s">
        <v>745</v>
      </c>
      <c r="E45">
        <v>44</v>
      </c>
    </row>
    <row r="46" spans="2:5" ht="13.5">
      <c r="B46" s="14" t="s">
        <v>272</v>
      </c>
      <c r="D46" t="s">
        <v>746</v>
      </c>
      <c r="E46">
        <v>45</v>
      </c>
    </row>
    <row r="47" spans="2:5" ht="13.5">
      <c r="B47" s="14" t="s">
        <v>273</v>
      </c>
      <c r="D47" t="s">
        <v>738</v>
      </c>
      <c r="E47">
        <v>46</v>
      </c>
    </row>
    <row r="48" spans="2:5" ht="13.5">
      <c r="B48" s="14" t="s">
        <v>274</v>
      </c>
      <c r="D48" t="s">
        <v>747</v>
      </c>
      <c r="E48">
        <v>47</v>
      </c>
    </row>
    <row r="49" ht="13.5">
      <c r="B49" s="14" t="s">
        <v>275</v>
      </c>
    </row>
    <row r="50" ht="13.5">
      <c r="B50" s="14" t="s">
        <v>276</v>
      </c>
    </row>
    <row r="51" ht="13.5">
      <c r="B51" s="14" t="s">
        <v>277</v>
      </c>
    </row>
    <row r="52" ht="13.5">
      <c r="B52" s="14" t="s">
        <v>278</v>
      </c>
    </row>
    <row r="53" ht="13.5">
      <c r="B53" s="14" t="s">
        <v>279</v>
      </c>
    </row>
    <row r="54" ht="13.5">
      <c r="B54" s="14" t="s">
        <v>280</v>
      </c>
    </row>
    <row r="55" ht="13.5">
      <c r="B55" s="14" t="s">
        <v>281</v>
      </c>
    </row>
    <row r="56" ht="13.5">
      <c r="B56" s="14" t="s">
        <v>282</v>
      </c>
    </row>
    <row r="57" ht="13.5">
      <c r="B57" s="14" t="s">
        <v>283</v>
      </c>
    </row>
    <row r="58" ht="13.5">
      <c r="B58" s="14" t="s">
        <v>284</v>
      </c>
    </row>
    <row r="59" ht="13.5">
      <c r="B59" s="14" t="s">
        <v>285</v>
      </c>
    </row>
    <row r="60" ht="13.5">
      <c r="B60" s="14" t="s">
        <v>286</v>
      </c>
    </row>
    <row r="61" ht="13.5">
      <c r="B61" s="14" t="s">
        <v>287</v>
      </c>
    </row>
    <row r="62" ht="13.5">
      <c r="B62" s="14" t="s">
        <v>288</v>
      </c>
    </row>
    <row r="63" ht="13.5">
      <c r="B63" s="14" t="s">
        <v>289</v>
      </c>
    </row>
    <row r="64" ht="13.5">
      <c r="B64" s="14" t="s">
        <v>290</v>
      </c>
    </row>
    <row r="65" ht="13.5">
      <c r="B65" s="14" t="s">
        <v>291</v>
      </c>
    </row>
    <row r="66" ht="13.5">
      <c r="B66" s="14" t="s">
        <v>292</v>
      </c>
    </row>
    <row r="67" ht="13.5">
      <c r="B67" s="14" t="s">
        <v>293</v>
      </c>
    </row>
    <row r="68" ht="13.5">
      <c r="B68" s="14" t="s">
        <v>294</v>
      </c>
    </row>
    <row r="69" ht="13.5">
      <c r="B69" s="14" t="s">
        <v>295</v>
      </c>
    </row>
    <row r="70" ht="13.5">
      <c r="B70" s="14" t="s">
        <v>296</v>
      </c>
    </row>
    <row r="71" ht="13.5">
      <c r="B71" s="14" t="s">
        <v>297</v>
      </c>
    </row>
    <row r="72" ht="13.5">
      <c r="B72" s="14" t="s">
        <v>298</v>
      </c>
    </row>
    <row r="73" ht="13.5">
      <c r="B73" s="14" t="s">
        <v>299</v>
      </c>
    </row>
    <row r="74" ht="13.5">
      <c r="B74" s="14" t="s">
        <v>300</v>
      </c>
    </row>
    <row r="75" ht="13.5">
      <c r="B75" s="14" t="s">
        <v>301</v>
      </c>
    </row>
    <row r="76" ht="13.5">
      <c r="B76" s="14" t="s">
        <v>302</v>
      </c>
    </row>
    <row r="77" ht="13.5">
      <c r="B77" s="14" t="s">
        <v>303</v>
      </c>
    </row>
    <row r="78" ht="13.5">
      <c r="B78" s="14" t="s">
        <v>304</v>
      </c>
    </row>
    <row r="79" ht="13.5">
      <c r="B79" s="14" t="s">
        <v>305</v>
      </c>
    </row>
    <row r="80" ht="13.5">
      <c r="B80" s="14" t="s">
        <v>306</v>
      </c>
    </row>
    <row r="81" ht="13.5">
      <c r="B81" s="14" t="s">
        <v>307</v>
      </c>
    </row>
    <row r="82" ht="13.5">
      <c r="B82" s="14" t="s">
        <v>308</v>
      </c>
    </row>
    <row r="83" ht="13.5">
      <c r="B83" s="14" t="s">
        <v>309</v>
      </c>
    </row>
    <row r="84" ht="13.5">
      <c r="B84" s="14" t="s">
        <v>310</v>
      </c>
    </row>
    <row r="85" ht="13.5">
      <c r="B85" s="14" t="s">
        <v>311</v>
      </c>
    </row>
    <row r="86" ht="13.5">
      <c r="B86" s="14" t="s">
        <v>312</v>
      </c>
    </row>
    <row r="87" ht="13.5">
      <c r="B87" s="14" t="s">
        <v>313</v>
      </c>
    </row>
    <row r="88" ht="13.5">
      <c r="B88" s="14" t="s">
        <v>314</v>
      </c>
    </row>
    <row r="89" ht="13.5">
      <c r="B89" s="14" t="s">
        <v>315</v>
      </c>
    </row>
    <row r="90" ht="13.5">
      <c r="B90" s="14" t="s">
        <v>316</v>
      </c>
    </row>
    <row r="91" ht="13.5">
      <c r="B91" s="14" t="s">
        <v>317</v>
      </c>
    </row>
    <row r="92" ht="13.5">
      <c r="B92" s="14" t="s">
        <v>318</v>
      </c>
    </row>
    <row r="93" ht="13.5">
      <c r="B93" s="14" t="s">
        <v>319</v>
      </c>
    </row>
    <row r="94" ht="13.5">
      <c r="B94" s="14" t="s">
        <v>320</v>
      </c>
    </row>
    <row r="95" ht="13.5">
      <c r="B95" s="14" t="s">
        <v>321</v>
      </c>
    </row>
    <row r="96" ht="13.5">
      <c r="B96" s="14" t="s">
        <v>322</v>
      </c>
    </row>
    <row r="97" ht="13.5">
      <c r="B97" s="14" t="s">
        <v>323</v>
      </c>
    </row>
    <row r="98" ht="13.5">
      <c r="B98" s="14" t="s">
        <v>324</v>
      </c>
    </row>
    <row r="99" ht="13.5">
      <c r="B99" s="14" t="s">
        <v>325</v>
      </c>
    </row>
    <row r="100" ht="13.5">
      <c r="B100" s="14" t="s">
        <v>326</v>
      </c>
    </row>
    <row r="101" ht="13.5">
      <c r="B101" s="14" t="s">
        <v>327</v>
      </c>
    </row>
  </sheetData>
  <sheetProtection password="EA74"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N60"/>
  <sheetViews>
    <sheetView zoomScale="80" zoomScaleNormal="80" zoomScalePageLayoutView="0" workbookViewId="0" topLeftCell="A1">
      <selection activeCell="A1" sqref="A1:D2"/>
    </sheetView>
  </sheetViews>
  <sheetFormatPr defaultColWidth="9.00390625" defaultRowHeight="13.5"/>
  <cols>
    <col min="1" max="14" width="37.125" style="49" customWidth="1"/>
    <col min="15" max="16384" width="9.00390625" style="49" customWidth="1"/>
  </cols>
  <sheetData>
    <row r="1" spans="1:4" ht="15">
      <c r="A1" s="141" t="s">
        <v>1232</v>
      </c>
      <c r="B1" s="142"/>
      <c r="C1" s="142"/>
      <c r="D1" s="142"/>
    </row>
    <row r="2" spans="1:4" ht="15.75" thickBot="1">
      <c r="A2" s="143"/>
      <c r="B2" s="143"/>
      <c r="C2" s="143"/>
      <c r="D2" s="143"/>
    </row>
    <row r="3" spans="1:14" ht="16.5" thickBot="1" thickTop="1">
      <c r="A3" s="144" t="s">
        <v>785</v>
      </c>
      <c r="B3" s="145"/>
      <c r="C3" s="149" t="s">
        <v>786</v>
      </c>
      <c r="D3" s="144"/>
      <c r="E3" s="149" t="s">
        <v>787</v>
      </c>
      <c r="F3" s="144"/>
      <c r="G3" s="146" t="s">
        <v>788</v>
      </c>
      <c r="H3" s="147"/>
      <c r="I3" s="144" t="s">
        <v>789</v>
      </c>
      <c r="J3" s="148"/>
      <c r="K3" s="146" t="s">
        <v>790</v>
      </c>
      <c r="L3" s="147"/>
      <c r="M3" s="146" t="s">
        <v>791</v>
      </c>
      <c r="N3" s="147"/>
    </row>
    <row r="4" spans="1:14" ht="16.5" thickBot="1" thickTop="1">
      <c r="A4" s="56" t="s">
        <v>1211</v>
      </c>
      <c r="B4" s="56" t="s">
        <v>1212</v>
      </c>
      <c r="C4" s="56" t="s">
        <v>1211</v>
      </c>
      <c r="D4" s="56" t="s">
        <v>1212</v>
      </c>
      <c r="E4" s="56" t="s">
        <v>1211</v>
      </c>
      <c r="F4" s="56" t="s">
        <v>1212</v>
      </c>
      <c r="G4" s="56" t="s">
        <v>1211</v>
      </c>
      <c r="H4" s="56" t="s">
        <v>1212</v>
      </c>
      <c r="I4" s="56" t="s">
        <v>1211</v>
      </c>
      <c r="J4" s="56" t="s">
        <v>1212</v>
      </c>
      <c r="K4" s="56" t="s">
        <v>1211</v>
      </c>
      <c r="L4" s="56" t="s">
        <v>1212</v>
      </c>
      <c r="M4" s="56" t="s">
        <v>1211</v>
      </c>
      <c r="N4" s="56" t="s">
        <v>1212</v>
      </c>
    </row>
    <row r="5" spans="1:14" ht="15.75" thickTop="1">
      <c r="A5" s="57" t="s">
        <v>718</v>
      </c>
      <c r="B5" s="58" t="s">
        <v>726</v>
      </c>
      <c r="C5" s="59" t="s">
        <v>718</v>
      </c>
      <c r="D5" s="60" t="s">
        <v>726</v>
      </c>
      <c r="E5" s="59" t="s">
        <v>718</v>
      </c>
      <c r="F5" s="60" t="s">
        <v>726</v>
      </c>
      <c r="G5" s="59" t="s">
        <v>793</v>
      </c>
      <c r="H5" s="60" t="s">
        <v>793</v>
      </c>
      <c r="I5" s="57" t="s">
        <v>793</v>
      </c>
      <c r="J5" s="57" t="s">
        <v>793</v>
      </c>
      <c r="K5" s="57" t="s">
        <v>718</v>
      </c>
      <c r="L5" s="58" t="s">
        <v>726</v>
      </c>
      <c r="M5" s="57" t="s">
        <v>718</v>
      </c>
      <c r="N5" s="57" t="s">
        <v>726</v>
      </c>
    </row>
    <row r="6" spans="1:14" ht="15">
      <c r="A6" s="59" t="s">
        <v>716</v>
      </c>
      <c r="B6" s="60" t="s">
        <v>727</v>
      </c>
      <c r="C6" s="59" t="s">
        <v>716</v>
      </c>
      <c r="D6" s="60" t="s">
        <v>727</v>
      </c>
      <c r="E6" s="59" t="s">
        <v>716</v>
      </c>
      <c r="F6" s="60" t="s">
        <v>727</v>
      </c>
      <c r="G6" s="59" t="s">
        <v>795</v>
      </c>
      <c r="H6" s="60" t="s">
        <v>872</v>
      </c>
      <c r="I6" s="59" t="s">
        <v>718</v>
      </c>
      <c r="J6" s="59" t="s">
        <v>726</v>
      </c>
      <c r="K6" s="59" t="s">
        <v>716</v>
      </c>
      <c r="L6" s="60" t="s">
        <v>727</v>
      </c>
      <c r="M6" s="59" t="s">
        <v>716</v>
      </c>
      <c r="N6" s="59" t="s">
        <v>727</v>
      </c>
    </row>
    <row r="7" spans="1:14" ht="15">
      <c r="A7" s="59" t="s">
        <v>719</v>
      </c>
      <c r="B7" s="60" t="s">
        <v>728</v>
      </c>
      <c r="C7" s="59" t="s">
        <v>719</v>
      </c>
      <c r="D7" s="60" t="s">
        <v>728</v>
      </c>
      <c r="E7" s="59" t="s">
        <v>719</v>
      </c>
      <c r="F7" s="60" t="s">
        <v>728</v>
      </c>
      <c r="G7" s="59" t="s">
        <v>796</v>
      </c>
      <c r="H7" s="60" t="s">
        <v>873</v>
      </c>
      <c r="I7" s="59" t="s">
        <v>154</v>
      </c>
      <c r="J7" s="59" t="s">
        <v>141</v>
      </c>
      <c r="K7" s="59" t="s">
        <v>719</v>
      </c>
      <c r="L7" s="60" t="s">
        <v>728</v>
      </c>
      <c r="M7" s="59" t="s">
        <v>719</v>
      </c>
      <c r="N7" s="59" t="s">
        <v>1103</v>
      </c>
    </row>
    <row r="8" spans="1:14" ht="15">
      <c r="A8" s="59" t="s">
        <v>720</v>
      </c>
      <c r="B8" s="60" t="s">
        <v>140</v>
      </c>
      <c r="C8" s="59" t="s">
        <v>720</v>
      </c>
      <c r="D8" s="60" t="s">
        <v>140</v>
      </c>
      <c r="E8" s="59" t="s">
        <v>720</v>
      </c>
      <c r="F8" s="60" t="s">
        <v>140</v>
      </c>
      <c r="G8" s="59" t="s">
        <v>797</v>
      </c>
      <c r="H8" s="60" t="s">
        <v>874</v>
      </c>
      <c r="I8" s="59" t="s">
        <v>156</v>
      </c>
      <c r="J8" s="59" t="s">
        <v>144</v>
      </c>
      <c r="K8" s="59" t="s">
        <v>720</v>
      </c>
      <c r="L8" s="60" t="s">
        <v>140</v>
      </c>
      <c r="M8" s="59" t="s">
        <v>1101</v>
      </c>
      <c r="N8" s="59" t="s">
        <v>140</v>
      </c>
    </row>
    <row r="9" spans="1:14" ht="15">
      <c r="A9" s="59" t="s">
        <v>151</v>
      </c>
      <c r="B9" s="60" t="s">
        <v>141</v>
      </c>
      <c r="C9" s="59" t="s">
        <v>151</v>
      </c>
      <c r="D9" s="60" t="s">
        <v>141</v>
      </c>
      <c r="E9" s="59" t="s">
        <v>151</v>
      </c>
      <c r="F9" s="60" t="s">
        <v>141</v>
      </c>
      <c r="G9" s="59" t="s">
        <v>798</v>
      </c>
      <c r="H9" s="60" t="s">
        <v>875</v>
      </c>
      <c r="I9" s="59" t="s">
        <v>721</v>
      </c>
      <c r="J9" s="59" t="s">
        <v>729</v>
      </c>
      <c r="K9" s="59" t="s">
        <v>151</v>
      </c>
      <c r="L9" s="60" t="s">
        <v>141</v>
      </c>
      <c r="M9" s="59" t="s">
        <v>151</v>
      </c>
      <c r="N9" s="59" t="s">
        <v>141</v>
      </c>
    </row>
    <row r="10" spans="1:14" ht="15">
      <c r="A10" s="59" t="s">
        <v>152</v>
      </c>
      <c r="B10" s="60" t="s">
        <v>144</v>
      </c>
      <c r="C10" s="59" t="s">
        <v>152</v>
      </c>
      <c r="D10" s="60" t="s">
        <v>142</v>
      </c>
      <c r="E10" s="59" t="s">
        <v>152</v>
      </c>
      <c r="F10" s="60" t="s">
        <v>142</v>
      </c>
      <c r="G10" s="59" t="s">
        <v>799</v>
      </c>
      <c r="H10" s="60" t="s">
        <v>876</v>
      </c>
      <c r="I10" s="59" t="s">
        <v>166</v>
      </c>
      <c r="J10" s="59" t="s">
        <v>181</v>
      </c>
      <c r="K10" s="59" t="s">
        <v>152</v>
      </c>
      <c r="L10" s="60" t="s">
        <v>144</v>
      </c>
      <c r="M10" s="59" t="s">
        <v>152</v>
      </c>
      <c r="N10" s="59" t="s">
        <v>144</v>
      </c>
    </row>
    <row r="11" spans="1:14" ht="15">
      <c r="A11" s="59" t="s">
        <v>154</v>
      </c>
      <c r="B11" s="60" t="s">
        <v>145</v>
      </c>
      <c r="C11" s="59" t="s">
        <v>153</v>
      </c>
      <c r="D11" s="60" t="s">
        <v>144</v>
      </c>
      <c r="E11" s="59" t="s">
        <v>153</v>
      </c>
      <c r="F11" s="60" t="s">
        <v>144</v>
      </c>
      <c r="G11" s="59" t="s">
        <v>800</v>
      </c>
      <c r="H11" s="60" t="s">
        <v>877</v>
      </c>
      <c r="I11" s="59" t="s">
        <v>1214</v>
      </c>
      <c r="J11" s="59" t="s">
        <v>1219</v>
      </c>
      <c r="K11" s="59" t="s">
        <v>154</v>
      </c>
      <c r="L11" s="60" t="s">
        <v>145</v>
      </c>
      <c r="M11" s="59" t="s">
        <v>154</v>
      </c>
      <c r="N11" s="59" t="s">
        <v>145</v>
      </c>
    </row>
    <row r="12" spans="1:14" ht="15">
      <c r="A12" s="59" t="s">
        <v>156</v>
      </c>
      <c r="B12" s="60" t="s">
        <v>146</v>
      </c>
      <c r="C12" s="59" t="s">
        <v>792</v>
      </c>
      <c r="D12" s="60" t="s">
        <v>145</v>
      </c>
      <c r="E12" s="59" t="s">
        <v>792</v>
      </c>
      <c r="F12" s="60" t="s">
        <v>145</v>
      </c>
      <c r="G12" s="59" t="s">
        <v>801</v>
      </c>
      <c r="H12" s="60" t="s">
        <v>878</v>
      </c>
      <c r="I12" s="59" t="s">
        <v>794</v>
      </c>
      <c r="J12" s="59" t="s">
        <v>794</v>
      </c>
      <c r="K12" s="59" t="s">
        <v>156</v>
      </c>
      <c r="L12" s="60" t="s">
        <v>146</v>
      </c>
      <c r="M12" s="59" t="s">
        <v>156</v>
      </c>
      <c r="N12" s="59" t="s">
        <v>146</v>
      </c>
    </row>
    <row r="13" spans="1:14" ht="15">
      <c r="A13" s="59" t="s">
        <v>157</v>
      </c>
      <c r="B13" s="60" t="s">
        <v>148</v>
      </c>
      <c r="C13" s="59" t="s">
        <v>154</v>
      </c>
      <c r="D13" s="60" t="s">
        <v>146</v>
      </c>
      <c r="E13" s="59" t="s">
        <v>154</v>
      </c>
      <c r="F13" s="60" t="s">
        <v>146</v>
      </c>
      <c r="G13" s="59" t="s">
        <v>802</v>
      </c>
      <c r="H13" s="60" t="s">
        <v>879</v>
      </c>
      <c r="I13" s="59" t="s">
        <v>716</v>
      </c>
      <c r="J13" s="59" t="s">
        <v>727</v>
      </c>
      <c r="K13" s="59" t="s">
        <v>157</v>
      </c>
      <c r="L13" s="60" t="s">
        <v>148</v>
      </c>
      <c r="M13" s="59" t="s">
        <v>157</v>
      </c>
      <c r="N13" s="59" t="s">
        <v>148</v>
      </c>
    </row>
    <row r="14" spans="1:14" ht="15">
      <c r="A14" s="59" t="s">
        <v>158</v>
      </c>
      <c r="B14" s="60" t="s">
        <v>149</v>
      </c>
      <c r="C14" s="59" t="s">
        <v>156</v>
      </c>
      <c r="D14" s="60" t="s">
        <v>148</v>
      </c>
      <c r="E14" s="59" t="s">
        <v>156</v>
      </c>
      <c r="F14" s="60" t="s">
        <v>148</v>
      </c>
      <c r="G14" s="59" t="s">
        <v>803</v>
      </c>
      <c r="H14" s="60" t="s">
        <v>880</v>
      </c>
      <c r="I14" s="59" t="s">
        <v>719</v>
      </c>
      <c r="J14" s="59" t="s">
        <v>728</v>
      </c>
      <c r="K14" s="59" t="s">
        <v>158</v>
      </c>
      <c r="L14" s="60" t="s">
        <v>149</v>
      </c>
      <c r="M14" s="59" t="s">
        <v>158</v>
      </c>
      <c r="N14" s="59" t="s">
        <v>149</v>
      </c>
    </row>
    <row r="15" spans="1:14" ht="15">
      <c r="A15" s="59" t="s">
        <v>159</v>
      </c>
      <c r="B15" s="60" t="s">
        <v>150</v>
      </c>
      <c r="C15" s="59" t="s">
        <v>157</v>
      </c>
      <c r="D15" s="60" t="s">
        <v>149</v>
      </c>
      <c r="E15" s="59" t="s">
        <v>157</v>
      </c>
      <c r="F15" s="60" t="s">
        <v>149</v>
      </c>
      <c r="G15" s="59" t="s">
        <v>804</v>
      </c>
      <c r="H15" s="60" t="s">
        <v>881</v>
      </c>
      <c r="I15" s="59" t="s">
        <v>720</v>
      </c>
      <c r="J15" s="59" t="s">
        <v>140</v>
      </c>
      <c r="K15" s="59" t="s">
        <v>159</v>
      </c>
      <c r="L15" s="60" t="s">
        <v>150</v>
      </c>
      <c r="M15" s="59" t="s">
        <v>159</v>
      </c>
      <c r="N15" s="59" t="s">
        <v>150</v>
      </c>
    </row>
    <row r="16" spans="1:14" ht="15">
      <c r="A16" s="59" t="s">
        <v>161</v>
      </c>
      <c r="B16" s="60" t="s">
        <v>729</v>
      </c>
      <c r="C16" s="59" t="s">
        <v>158</v>
      </c>
      <c r="D16" s="60" t="s">
        <v>150</v>
      </c>
      <c r="E16" s="59" t="s">
        <v>158</v>
      </c>
      <c r="F16" s="60" t="s">
        <v>150</v>
      </c>
      <c r="G16" s="59" t="s">
        <v>805</v>
      </c>
      <c r="H16" s="60" t="s">
        <v>882</v>
      </c>
      <c r="I16" s="59" t="s">
        <v>151</v>
      </c>
      <c r="J16" s="59" t="s">
        <v>145</v>
      </c>
      <c r="K16" s="59" t="s">
        <v>161</v>
      </c>
      <c r="L16" s="60" t="s">
        <v>729</v>
      </c>
      <c r="M16" s="59" t="s">
        <v>161</v>
      </c>
      <c r="N16" s="59" t="s">
        <v>729</v>
      </c>
    </row>
    <row r="17" spans="1:14" ht="15">
      <c r="A17" s="59" t="s">
        <v>163</v>
      </c>
      <c r="B17" s="60" t="s">
        <v>730</v>
      </c>
      <c r="C17" s="59" t="s">
        <v>159</v>
      </c>
      <c r="D17" s="60" t="s">
        <v>729</v>
      </c>
      <c r="E17" s="59" t="s">
        <v>159</v>
      </c>
      <c r="F17" s="60" t="s">
        <v>729</v>
      </c>
      <c r="G17" s="59" t="s">
        <v>806</v>
      </c>
      <c r="H17" s="60" t="s">
        <v>883</v>
      </c>
      <c r="I17" s="59" t="s">
        <v>152</v>
      </c>
      <c r="J17" s="59" t="s">
        <v>146</v>
      </c>
      <c r="K17" s="59" t="s">
        <v>163</v>
      </c>
      <c r="L17" s="60" t="s">
        <v>730</v>
      </c>
      <c r="M17" s="59" t="s">
        <v>163</v>
      </c>
      <c r="N17" s="59" t="s">
        <v>730</v>
      </c>
    </row>
    <row r="18" spans="1:14" ht="15">
      <c r="A18" s="59" t="s">
        <v>717</v>
      </c>
      <c r="B18" s="60" t="s">
        <v>731</v>
      </c>
      <c r="C18" s="59" t="s">
        <v>160</v>
      </c>
      <c r="D18" s="60" t="s">
        <v>730</v>
      </c>
      <c r="E18" s="59" t="s">
        <v>160</v>
      </c>
      <c r="F18" s="60" t="s">
        <v>730</v>
      </c>
      <c r="G18" s="59" t="s">
        <v>807</v>
      </c>
      <c r="H18" s="60" t="s">
        <v>884</v>
      </c>
      <c r="I18" s="59" t="s">
        <v>157</v>
      </c>
      <c r="J18" s="59" t="s">
        <v>148</v>
      </c>
      <c r="K18" s="59" t="s">
        <v>717</v>
      </c>
      <c r="L18" s="60" t="s">
        <v>731</v>
      </c>
      <c r="M18" s="59" t="s">
        <v>717</v>
      </c>
      <c r="N18" s="59" t="s">
        <v>731</v>
      </c>
    </row>
    <row r="19" spans="1:14" ht="15">
      <c r="A19" s="59" t="s">
        <v>721</v>
      </c>
      <c r="B19" s="60" t="s">
        <v>732</v>
      </c>
      <c r="C19" s="59" t="s">
        <v>898</v>
      </c>
      <c r="D19" s="60" t="s">
        <v>731</v>
      </c>
      <c r="E19" s="59" t="s">
        <v>898</v>
      </c>
      <c r="F19" s="60" t="s">
        <v>731</v>
      </c>
      <c r="G19" s="59" t="s">
        <v>808</v>
      </c>
      <c r="H19" s="60" t="s">
        <v>885</v>
      </c>
      <c r="I19" s="59" t="s">
        <v>158</v>
      </c>
      <c r="J19" s="59" t="s">
        <v>149</v>
      </c>
      <c r="K19" s="59" t="s">
        <v>721</v>
      </c>
      <c r="L19" s="60" t="s">
        <v>732</v>
      </c>
      <c r="M19" s="59" t="s">
        <v>721</v>
      </c>
      <c r="N19" s="59" t="s">
        <v>1104</v>
      </c>
    </row>
    <row r="20" spans="1:14" ht="15">
      <c r="A20" s="59" t="s">
        <v>722</v>
      </c>
      <c r="B20" s="60" t="s">
        <v>179</v>
      </c>
      <c r="C20" s="59" t="s">
        <v>161</v>
      </c>
      <c r="D20" s="60" t="s">
        <v>732</v>
      </c>
      <c r="E20" s="59" t="s">
        <v>161</v>
      </c>
      <c r="F20" s="60" t="s">
        <v>732</v>
      </c>
      <c r="G20" s="59" t="s">
        <v>809</v>
      </c>
      <c r="H20" s="60" t="s">
        <v>886</v>
      </c>
      <c r="I20" s="59" t="s">
        <v>159</v>
      </c>
      <c r="J20" s="59" t="s">
        <v>150</v>
      </c>
      <c r="K20" s="59" t="s">
        <v>722</v>
      </c>
      <c r="L20" s="60" t="s">
        <v>179</v>
      </c>
      <c r="M20" s="59" t="s">
        <v>722</v>
      </c>
      <c r="N20" s="59" t="s">
        <v>179</v>
      </c>
    </row>
    <row r="21" spans="1:14" ht="15">
      <c r="A21" s="59" t="s">
        <v>723</v>
      </c>
      <c r="B21" s="60" t="s">
        <v>180</v>
      </c>
      <c r="C21" s="59" t="s">
        <v>162</v>
      </c>
      <c r="D21" s="60" t="s">
        <v>179</v>
      </c>
      <c r="E21" s="59" t="s">
        <v>162</v>
      </c>
      <c r="F21" s="60" t="s">
        <v>179</v>
      </c>
      <c r="G21" s="59" t="s">
        <v>810</v>
      </c>
      <c r="H21" s="60" t="s">
        <v>887</v>
      </c>
      <c r="I21" s="59" t="s">
        <v>161</v>
      </c>
      <c r="J21" s="59" t="s">
        <v>730</v>
      </c>
      <c r="K21" s="59" t="s">
        <v>723</v>
      </c>
      <c r="L21" s="60" t="s">
        <v>180</v>
      </c>
      <c r="M21" s="59" t="s">
        <v>723</v>
      </c>
      <c r="N21" s="59" t="s">
        <v>180</v>
      </c>
    </row>
    <row r="22" spans="1:14" ht="15">
      <c r="A22" s="59" t="s">
        <v>724</v>
      </c>
      <c r="B22" s="60" t="s">
        <v>181</v>
      </c>
      <c r="C22" s="59" t="s">
        <v>163</v>
      </c>
      <c r="D22" s="60" t="s">
        <v>180</v>
      </c>
      <c r="E22" s="59" t="s">
        <v>163</v>
      </c>
      <c r="F22" s="60" t="s">
        <v>180</v>
      </c>
      <c r="G22" s="59" t="s">
        <v>811</v>
      </c>
      <c r="H22" s="60" t="s">
        <v>888</v>
      </c>
      <c r="I22" s="59" t="s">
        <v>163</v>
      </c>
      <c r="J22" s="59" t="s">
        <v>731</v>
      </c>
      <c r="K22" s="59" t="s">
        <v>724</v>
      </c>
      <c r="L22" s="60" t="s">
        <v>181</v>
      </c>
      <c r="M22" s="59" t="s">
        <v>1102</v>
      </c>
      <c r="N22" s="59" t="s">
        <v>181</v>
      </c>
    </row>
    <row r="23" spans="1:14" ht="15">
      <c r="A23" s="59" t="s">
        <v>164</v>
      </c>
      <c r="B23" s="60" t="s">
        <v>1216</v>
      </c>
      <c r="C23" s="59" t="s">
        <v>717</v>
      </c>
      <c r="D23" s="60" t="s">
        <v>181</v>
      </c>
      <c r="E23" s="59" t="s">
        <v>717</v>
      </c>
      <c r="F23" s="60" t="s">
        <v>181</v>
      </c>
      <c r="G23" s="59" t="s">
        <v>812</v>
      </c>
      <c r="H23" s="60" t="s">
        <v>890</v>
      </c>
      <c r="I23" s="59" t="s">
        <v>717</v>
      </c>
      <c r="J23" s="59" t="s">
        <v>732</v>
      </c>
      <c r="K23" s="59" t="s">
        <v>164</v>
      </c>
      <c r="L23" s="59" t="s">
        <v>1219</v>
      </c>
      <c r="M23" s="59" t="s">
        <v>164</v>
      </c>
      <c r="N23" s="59" t="s">
        <v>1219</v>
      </c>
    </row>
    <row r="24" spans="1:14" ht="15">
      <c r="A24" s="59" t="s">
        <v>165</v>
      </c>
      <c r="B24" s="60" t="s">
        <v>185</v>
      </c>
      <c r="C24" s="59" t="s">
        <v>721</v>
      </c>
      <c r="D24" s="59" t="s">
        <v>1219</v>
      </c>
      <c r="E24" s="59" t="s">
        <v>721</v>
      </c>
      <c r="F24" s="59" t="s">
        <v>1219</v>
      </c>
      <c r="G24" s="59" t="s">
        <v>813</v>
      </c>
      <c r="H24" s="60" t="s">
        <v>891</v>
      </c>
      <c r="I24" s="59" t="s">
        <v>722</v>
      </c>
      <c r="J24" s="59" t="s">
        <v>179</v>
      </c>
      <c r="K24" s="59" t="s">
        <v>165</v>
      </c>
      <c r="L24" s="60" t="s">
        <v>185</v>
      </c>
      <c r="M24" s="59" t="s">
        <v>165</v>
      </c>
      <c r="N24" s="59" t="s">
        <v>185</v>
      </c>
    </row>
    <row r="25" spans="1:14" ht="15">
      <c r="A25" s="59" t="s">
        <v>166</v>
      </c>
      <c r="B25" s="60" t="s">
        <v>186</v>
      </c>
      <c r="C25" s="59" t="s">
        <v>722</v>
      </c>
      <c r="D25" s="60" t="s">
        <v>185</v>
      </c>
      <c r="E25" s="59" t="s">
        <v>722</v>
      </c>
      <c r="F25" s="60" t="s">
        <v>185</v>
      </c>
      <c r="G25" s="59" t="s">
        <v>814</v>
      </c>
      <c r="H25" s="60" t="s">
        <v>892</v>
      </c>
      <c r="I25" s="59" t="s">
        <v>723</v>
      </c>
      <c r="J25" s="59" t="s">
        <v>180</v>
      </c>
      <c r="K25" s="59" t="s">
        <v>166</v>
      </c>
      <c r="L25" s="60" t="s">
        <v>186</v>
      </c>
      <c r="M25" s="59" t="s">
        <v>166</v>
      </c>
      <c r="N25" s="59" t="s">
        <v>186</v>
      </c>
    </row>
    <row r="26" spans="1:14" ht="15">
      <c r="A26" s="59" t="s">
        <v>1214</v>
      </c>
      <c r="B26" s="60" t="s">
        <v>187</v>
      </c>
      <c r="C26" s="59" t="s">
        <v>723</v>
      </c>
      <c r="D26" s="60" t="s">
        <v>186</v>
      </c>
      <c r="E26" s="59" t="s">
        <v>723</v>
      </c>
      <c r="F26" s="60" t="s">
        <v>186</v>
      </c>
      <c r="G26" s="59" t="s">
        <v>816</v>
      </c>
      <c r="H26" s="60" t="s">
        <v>1019</v>
      </c>
      <c r="I26" s="59" t="s">
        <v>724</v>
      </c>
      <c r="J26" s="59" t="s">
        <v>185</v>
      </c>
      <c r="K26" s="59" t="s">
        <v>1214</v>
      </c>
      <c r="L26" s="60" t="s">
        <v>187</v>
      </c>
      <c r="M26" s="59" t="s">
        <v>1214</v>
      </c>
      <c r="N26" s="59" t="s">
        <v>187</v>
      </c>
    </row>
    <row r="27" spans="1:14" ht="15">
      <c r="A27" s="59" t="s">
        <v>171</v>
      </c>
      <c r="B27" s="60" t="s">
        <v>188</v>
      </c>
      <c r="C27" s="59" t="s">
        <v>724</v>
      </c>
      <c r="D27" s="60" t="s">
        <v>187</v>
      </c>
      <c r="E27" s="59" t="s">
        <v>724</v>
      </c>
      <c r="F27" s="60" t="s">
        <v>187</v>
      </c>
      <c r="G27" s="59" t="s">
        <v>817</v>
      </c>
      <c r="H27" s="60" t="s">
        <v>794</v>
      </c>
      <c r="I27" s="59" t="s">
        <v>164</v>
      </c>
      <c r="J27" s="59" t="s">
        <v>186</v>
      </c>
      <c r="K27" s="59" t="s">
        <v>171</v>
      </c>
      <c r="L27" s="60" t="s">
        <v>188</v>
      </c>
      <c r="M27" s="59" t="s">
        <v>171</v>
      </c>
      <c r="N27" s="59" t="s">
        <v>188</v>
      </c>
    </row>
    <row r="28" spans="1:14" ht="15">
      <c r="A28" s="59" t="s">
        <v>172</v>
      </c>
      <c r="B28" s="60" t="s">
        <v>189</v>
      </c>
      <c r="C28" s="59" t="s">
        <v>164</v>
      </c>
      <c r="D28" s="60" t="s">
        <v>188</v>
      </c>
      <c r="E28" s="59" t="s">
        <v>164</v>
      </c>
      <c r="F28" s="60" t="s">
        <v>188</v>
      </c>
      <c r="G28" s="59" t="s">
        <v>818</v>
      </c>
      <c r="H28" s="60" t="s">
        <v>850</v>
      </c>
      <c r="I28" s="59" t="s">
        <v>165</v>
      </c>
      <c r="J28" s="59" t="s">
        <v>187</v>
      </c>
      <c r="K28" s="59" t="s">
        <v>172</v>
      </c>
      <c r="L28" s="60" t="s">
        <v>189</v>
      </c>
      <c r="M28" s="59" t="s">
        <v>172</v>
      </c>
      <c r="N28" s="59" t="s">
        <v>189</v>
      </c>
    </row>
    <row r="29" spans="1:14" ht="15">
      <c r="A29" s="59" t="s">
        <v>173</v>
      </c>
      <c r="B29" s="60" t="s">
        <v>190</v>
      </c>
      <c r="C29" s="59" t="s">
        <v>165</v>
      </c>
      <c r="D29" s="60" t="s">
        <v>189</v>
      </c>
      <c r="E29" s="59" t="s">
        <v>165</v>
      </c>
      <c r="F29" s="60" t="s">
        <v>189</v>
      </c>
      <c r="G29" s="61" t="s">
        <v>1018</v>
      </c>
      <c r="H29" s="60" t="s">
        <v>851</v>
      </c>
      <c r="I29" s="59" t="s">
        <v>171</v>
      </c>
      <c r="J29" s="59" t="s">
        <v>188</v>
      </c>
      <c r="K29" s="59" t="s">
        <v>173</v>
      </c>
      <c r="L29" s="60" t="s">
        <v>190</v>
      </c>
      <c r="M29" s="59" t="s">
        <v>173</v>
      </c>
      <c r="N29" s="59" t="s">
        <v>190</v>
      </c>
    </row>
    <row r="30" spans="1:14" ht="15">
      <c r="A30" s="59" t="s">
        <v>174</v>
      </c>
      <c r="B30" s="60"/>
      <c r="C30" s="59" t="s">
        <v>166</v>
      </c>
      <c r="D30" s="60" t="s">
        <v>190</v>
      </c>
      <c r="E30" s="59" t="s">
        <v>166</v>
      </c>
      <c r="F30" s="60" t="s">
        <v>190</v>
      </c>
      <c r="G30" s="59" t="s">
        <v>794</v>
      </c>
      <c r="H30" s="60" t="s">
        <v>852</v>
      </c>
      <c r="I30" s="59" t="s">
        <v>172</v>
      </c>
      <c r="J30" s="59" t="s">
        <v>189</v>
      </c>
      <c r="K30" s="59" t="s">
        <v>174</v>
      </c>
      <c r="L30" s="60"/>
      <c r="M30" s="59" t="s">
        <v>174</v>
      </c>
      <c r="N30" s="59"/>
    </row>
    <row r="31" spans="1:14" ht="15">
      <c r="A31" s="59" t="s">
        <v>175</v>
      </c>
      <c r="B31" s="60"/>
      <c r="C31" s="59" t="s">
        <v>167</v>
      </c>
      <c r="D31" s="60"/>
      <c r="E31" s="59" t="s">
        <v>167</v>
      </c>
      <c r="F31" s="60"/>
      <c r="G31" s="59" t="s">
        <v>822</v>
      </c>
      <c r="H31" s="60" t="s">
        <v>854</v>
      </c>
      <c r="I31" s="59" t="s">
        <v>173</v>
      </c>
      <c r="J31" s="59" t="s">
        <v>190</v>
      </c>
      <c r="K31" s="59" t="s">
        <v>175</v>
      </c>
      <c r="L31" s="60"/>
      <c r="M31" s="59" t="s">
        <v>175</v>
      </c>
      <c r="N31" s="59"/>
    </row>
    <row r="32" spans="1:14" ht="15">
      <c r="A32" s="59" t="s">
        <v>176</v>
      </c>
      <c r="B32" s="60"/>
      <c r="C32" s="59" t="s">
        <v>1214</v>
      </c>
      <c r="D32" s="60"/>
      <c r="E32" s="59" t="s">
        <v>1214</v>
      </c>
      <c r="F32" s="60"/>
      <c r="G32" s="59" t="s">
        <v>823</v>
      </c>
      <c r="H32" s="59" t="s">
        <v>855</v>
      </c>
      <c r="I32" s="59" t="s">
        <v>174</v>
      </c>
      <c r="J32" s="59"/>
      <c r="K32" s="59" t="s">
        <v>176</v>
      </c>
      <c r="L32" s="60"/>
      <c r="M32" s="59" t="s">
        <v>176</v>
      </c>
      <c r="N32" s="59"/>
    </row>
    <row r="33" spans="1:14" ht="15">
      <c r="A33" s="59" t="s">
        <v>177</v>
      </c>
      <c r="B33" s="60"/>
      <c r="C33" s="59" t="s">
        <v>171</v>
      </c>
      <c r="D33" s="60"/>
      <c r="E33" s="59" t="s">
        <v>171</v>
      </c>
      <c r="F33" s="60"/>
      <c r="G33" s="59" t="s">
        <v>824</v>
      </c>
      <c r="H33" s="59" t="s">
        <v>856</v>
      </c>
      <c r="I33" s="59" t="s">
        <v>175</v>
      </c>
      <c r="J33" s="59"/>
      <c r="K33" s="59" t="s">
        <v>177</v>
      </c>
      <c r="L33" s="60"/>
      <c r="M33" s="59" t="s">
        <v>177</v>
      </c>
      <c r="N33" s="59"/>
    </row>
    <row r="34" spans="1:14" ht="15.75" thickBot="1">
      <c r="A34" s="62" t="s">
        <v>178</v>
      </c>
      <c r="B34" s="63"/>
      <c r="C34" s="59" t="s">
        <v>172</v>
      </c>
      <c r="D34" s="60"/>
      <c r="E34" s="59" t="s">
        <v>172</v>
      </c>
      <c r="F34" s="60"/>
      <c r="G34" s="59" t="s">
        <v>827</v>
      </c>
      <c r="H34" s="59" t="s">
        <v>858</v>
      </c>
      <c r="I34" s="59" t="s">
        <v>176</v>
      </c>
      <c r="J34" s="59"/>
      <c r="K34" s="62" t="s">
        <v>178</v>
      </c>
      <c r="L34" s="63"/>
      <c r="M34" s="62" t="s">
        <v>178</v>
      </c>
      <c r="N34" s="62"/>
    </row>
    <row r="35" spans="3:12" ht="15.75" thickTop="1">
      <c r="C35" s="59" t="s">
        <v>173</v>
      </c>
      <c r="D35" s="60"/>
      <c r="E35" s="59" t="s">
        <v>173</v>
      </c>
      <c r="F35" s="60"/>
      <c r="G35" s="59" t="s">
        <v>828</v>
      </c>
      <c r="H35" s="59" t="s">
        <v>859</v>
      </c>
      <c r="I35" s="59" t="s">
        <v>177</v>
      </c>
      <c r="J35" s="59"/>
      <c r="K35" s="64"/>
      <c r="L35" s="64"/>
    </row>
    <row r="36" spans="3:12" ht="15.75" thickBot="1">
      <c r="C36" s="59" t="s">
        <v>174</v>
      </c>
      <c r="D36" s="60"/>
      <c r="E36" s="59" t="s">
        <v>174</v>
      </c>
      <c r="F36" s="60"/>
      <c r="G36" s="59" t="s">
        <v>829</v>
      </c>
      <c r="H36" s="59" t="s">
        <v>860</v>
      </c>
      <c r="I36" s="62" t="s">
        <v>178</v>
      </c>
      <c r="J36" s="62"/>
      <c r="K36" s="65"/>
      <c r="L36" s="65"/>
    </row>
    <row r="37" spans="3:12" ht="15.75" thickTop="1">
      <c r="C37" s="59" t="s">
        <v>175</v>
      </c>
      <c r="D37" s="60"/>
      <c r="E37" s="59" t="s">
        <v>175</v>
      </c>
      <c r="F37" s="60"/>
      <c r="G37" s="59" t="s">
        <v>830</v>
      </c>
      <c r="H37" s="59" t="s">
        <v>861</v>
      </c>
      <c r="K37" s="65"/>
      <c r="L37" s="65"/>
    </row>
    <row r="38" spans="3:8" ht="15">
      <c r="C38" s="59" t="s">
        <v>176</v>
      </c>
      <c r="D38" s="60"/>
      <c r="E38" s="59" t="s">
        <v>176</v>
      </c>
      <c r="F38" s="60"/>
      <c r="G38" s="59" t="s">
        <v>831</v>
      </c>
      <c r="H38" s="59" t="s">
        <v>862</v>
      </c>
    </row>
    <row r="39" spans="3:8" ht="15">
      <c r="C39" s="59" t="s">
        <v>177</v>
      </c>
      <c r="D39" s="60"/>
      <c r="E39" s="59" t="s">
        <v>177</v>
      </c>
      <c r="F39" s="60"/>
      <c r="G39" s="59" t="s">
        <v>834</v>
      </c>
      <c r="H39" s="59" t="s">
        <v>863</v>
      </c>
    </row>
    <row r="40" spans="3:8" ht="15.75" thickBot="1">
      <c r="C40" s="62" t="s">
        <v>178</v>
      </c>
      <c r="D40" s="63"/>
      <c r="E40" s="62" t="s">
        <v>178</v>
      </c>
      <c r="F40" s="63"/>
      <c r="G40" s="59" t="s">
        <v>836</v>
      </c>
      <c r="H40" s="59" t="s">
        <v>1221</v>
      </c>
    </row>
    <row r="41" spans="5:8" ht="15.75" thickTop="1">
      <c r="E41" s="64"/>
      <c r="F41" s="66"/>
      <c r="G41" s="59" t="s">
        <v>837</v>
      </c>
      <c r="H41" s="59" t="s">
        <v>866</v>
      </c>
    </row>
    <row r="42" spans="5:8" ht="15">
      <c r="E42" s="65"/>
      <c r="F42" s="67"/>
      <c r="G42" s="59" t="s">
        <v>838</v>
      </c>
      <c r="H42" s="59" t="s">
        <v>867</v>
      </c>
    </row>
    <row r="43" spans="5:8" ht="15">
      <c r="E43" s="65"/>
      <c r="F43" s="67"/>
      <c r="G43" s="59" t="s">
        <v>839</v>
      </c>
      <c r="H43" s="59" t="s">
        <v>868</v>
      </c>
    </row>
    <row r="44" spans="5:8" ht="15">
      <c r="E44" s="65"/>
      <c r="F44" s="67"/>
      <c r="G44" s="59" t="s">
        <v>840</v>
      </c>
      <c r="H44" s="59" t="s">
        <v>869</v>
      </c>
    </row>
    <row r="45" spans="5:8" ht="15">
      <c r="E45" s="65"/>
      <c r="F45" s="67"/>
      <c r="G45" s="59" t="s">
        <v>1218</v>
      </c>
      <c r="H45" s="59" t="s">
        <v>870</v>
      </c>
    </row>
    <row r="46" spans="5:8" ht="15">
      <c r="E46" s="65"/>
      <c r="F46" s="67"/>
      <c r="G46" s="59" t="s">
        <v>844</v>
      </c>
      <c r="H46" s="59" t="s">
        <v>871</v>
      </c>
    </row>
    <row r="47" spans="5:8" ht="15">
      <c r="E47" s="65"/>
      <c r="F47" s="67"/>
      <c r="G47" s="59" t="s">
        <v>845</v>
      </c>
      <c r="H47" s="59"/>
    </row>
    <row r="48" spans="5:8" ht="15">
      <c r="E48" s="65"/>
      <c r="F48" s="67"/>
      <c r="G48" s="59" t="s">
        <v>846</v>
      </c>
      <c r="H48" s="59"/>
    </row>
    <row r="49" spans="5:8" ht="15">
      <c r="E49" s="65"/>
      <c r="F49" s="67"/>
      <c r="G49" s="59" t="s">
        <v>1004</v>
      </c>
      <c r="H49" s="59"/>
    </row>
    <row r="50" spans="5:8" ht="15">
      <c r="E50" s="65"/>
      <c r="F50" s="67"/>
      <c r="G50" s="59" t="s">
        <v>847</v>
      </c>
      <c r="H50" s="59"/>
    </row>
    <row r="51" spans="5:8" ht="15">
      <c r="E51" s="65"/>
      <c r="F51" s="67"/>
      <c r="G51" s="59" t="s">
        <v>1006</v>
      </c>
      <c r="H51" s="59"/>
    </row>
    <row r="52" spans="5:8" ht="15">
      <c r="E52" s="65"/>
      <c r="F52" s="67"/>
      <c r="G52" s="59" t="s">
        <v>848</v>
      </c>
      <c r="H52" s="59"/>
    </row>
    <row r="53" spans="5:8" ht="15.75" thickBot="1">
      <c r="E53" s="65"/>
      <c r="F53" s="67"/>
      <c r="G53" s="62" t="s">
        <v>849</v>
      </c>
      <c r="H53" s="62"/>
    </row>
    <row r="54" ht="15.75" thickTop="1">
      <c r="F54" s="65"/>
    </row>
    <row r="55" ht="15">
      <c r="F55" s="65"/>
    </row>
    <row r="56" ht="15">
      <c r="F56" s="65"/>
    </row>
    <row r="57" ht="15">
      <c r="F57" s="65"/>
    </row>
    <row r="58" ht="15">
      <c r="F58" s="65"/>
    </row>
    <row r="59" ht="15">
      <c r="F59" s="65"/>
    </row>
    <row r="60" ht="15">
      <c r="F60" s="65"/>
    </row>
  </sheetData>
  <sheetProtection password="EA74" sheet="1"/>
  <mergeCells count="8">
    <mergeCell ref="A1:D2"/>
    <mergeCell ref="A3:B3"/>
    <mergeCell ref="M3:N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sheetPr>
  <dimension ref="A2:AD112"/>
  <sheetViews>
    <sheetView showGridLines="0" tabSelected="1" zoomScale="80" zoomScaleNormal="80" zoomScalePageLayoutView="0" workbookViewId="0" topLeftCell="A1">
      <selection activeCell="K15" sqref="K15"/>
    </sheetView>
  </sheetViews>
  <sheetFormatPr defaultColWidth="9.125" defaultRowHeight="13.5"/>
  <cols>
    <col min="1" max="1" width="6.625" style="49" customWidth="1"/>
    <col min="2" max="2" width="7.75390625" style="49" customWidth="1"/>
    <col min="3" max="3" width="18.375" style="49" customWidth="1"/>
    <col min="4" max="4" width="15.50390625" style="49" customWidth="1"/>
    <col min="5" max="6" width="7.75390625" style="49" customWidth="1"/>
    <col min="7" max="7" width="36.875" style="49" bestFit="1" customWidth="1"/>
    <col min="8" max="8" width="14.625" style="49" customWidth="1"/>
    <col min="9" max="9" width="36.875" style="49" customWidth="1"/>
    <col min="10" max="10" width="14.625" style="69" customWidth="1"/>
    <col min="11" max="11" width="36.875" style="49" customWidth="1"/>
    <col min="12" max="12" width="14.625" style="69" customWidth="1"/>
    <col min="13" max="13" width="36.875" style="49" customWidth="1"/>
    <col min="14" max="14" width="14.625" style="69" customWidth="1"/>
    <col min="15" max="15" width="36.875" style="49" customWidth="1"/>
    <col min="16" max="16" width="15.625" style="69" bestFit="1" customWidth="1"/>
    <col min="17" max="17" width="36.875" style="49" hidden="1" customWidth="1"/>
    <col min="18" max="18" width="15.625" style="69" hidden="1" customWidth="1"/>
    <col min="19" max="19" width="36.875" style="49" hidden="1" customWidth="1"/>
    <col min="20" max="20" width="15.625" style="69" hidden="1" customWidth="1"/>
    <col min="21" max="21" width="36.875" style="49" hidden="1" customWidth="1"/>
    <col min="22" max="22" width="15.625" style="69" hidden="1" customWidth="1"/>
    <col min="23" max="26" width="15.625" style="69" customWidth="1"/>
    <col min="27" max="28" width="2.75390625" style="49" bestFit="1" customWidth="1"/>
    <col min="29" max="29" width="6.50390625" style="49" bestFit="1" customWidth="1"/>
    <col min="30" max="33" width="2.25390625" style="49" customWidth="1"/>
    <col min="34" max="16384" width="9.125" style="49" customWidth="1"/>
  </cols>
  <sheetData>
    <row r="1" ht="1.5" customHeight="1" thickBot="1"/>
    <row r="2" spans="2:26" ht="23.25" customHeight="1" thickTop="1">
      <c r="B2" s="160" t="s">
        <v>1434</v>
      </c>
      <c r="C2" s="160"/>
      <c r="D2" s="160"/>
      <c r="E2" s="155" t="s">
        <v>1432</v>
      </c>
      <c r="F2" s="156"/>
      <c r="G2" s="154" t="s">
        <v>1433</v>
      </c>
      <c r="H2" s="154"/>
      <c r="I2" s="154"/>
      <c r="J2" s="154"/>
      <c r="K2" s="70"/>
      <c r="L2" s="71"/>
      <c r="M2" s="71"/>
      <c r="N2" s="71"/>
      <c r="O2" s="71"/>
      <c r="P2" s="71"/>
      <c r="Q2" s="71"/>
      <c r="R2" s="71"/>
      <c r="S2" s="71"/>
      <c r="T2" s="71"/>
      <c r="U2" s="71"/>
      <c r="V2" s="71"/>
      <c r="W2" s="71"/>
      <c r="X2" s="71"/>
      <c r="Y2" s="71"/>
      <c r="Z2" s="71"/>
    </row>
    <row r="3" spans="2:26" ht="23.25" customHeight="1" thickBot="1">
      <c r="B3" s="160"/>
      <c r="C3" s="160"/>
      <c r="D3" s="160"/>
      <c r="E3" s="157"/>
      <c r="F3" s="158"/>
      <c r="G3" s="154"/>
      <c r="H3" s="154"/>
      <c r="I3" s="154"/>
      <c r="J3" s="154"/>
      <c r="K3" s="70"/>
      <c r="L3" s="71"/>
      <c r="M3" s="71"/>
      <c r="N3" s="71"/>
      <c r="O3" s="71"/>
      <c r="P3" s="71"/>
      <c r="Q3" s="71"/>
      <c r="R3" s="71"/>
      <c r="S3" s="71"/>
      <c r="T3" s="71"/>
      <c r="U3" s="71"/>
      <c r="V3" s="71"/>
      <c r="W3" s="71"/>
      <c r="X3" s="71"/>
      <c r="Y3" s="71"/>
      <c r="Z3" s="71"/>
    </row>
    <row r="4" spans="2:27" ht="32.25" customHeight="1" thickBot="1" thickTop="1">
      <c r="B4" s="159"/>
      <c r="C4" s="159"/>
      <c r="D4" s="159"/>
      <c r="E4" s="72"/>
      <c r="F4" s="73"/>
      <c r="G4" s="73"/>
      <c r="H4" s="73"/>
      <c r="I4" s="73"/>
      <c r="J4" s="74"/>
      <c r="K4" s="161" t="s">
        <v>714</v>
      </c>
      <c r="L4" s="162"/>
      <c r="M4" s="75"/>
      <c r="N4" s="75"/>
      <c r="O4" s="75"/>
      <c r="P4" s="75"/>
      <c r="Q4" s="75"/>
      <c r="R4" s="75"/>
      <c r="S4" s="75"/>
      <c r="T4" s="75"/>
      <c r="U4" s="75"/>
      <c r="V4" s="75"/>
      <c r="W4" s="75"/>
      <c r="X4" s="75"/>
      <c r="Y4" s="75"/>
      <c r="Z4" s="75"/>
      <c r="AA4" s="75"/>
    </row>
    <row r="5" spans="8:27" ht="23.25" customHeight="1" thickBot="1" thickTop="1">
      <c r="H5" s="76" t="s">
        <v>1105</v>
      </c>
      <c r="I5" s="77" t="s">
        <v>704</v>
      </c>
      <c r="K5" s="78" t="s">
        <v>733</v>
      </c>
      <c r="L5" s="79" t="s">
        <v>715</v>
      </c>
      <c r="M5" s="75"/>
      <c r="N5" s="75"/>
      <c r="O5" s="75"/>
      <c r="P5" s="75"/>
      <c r="Q5" s="75"/>
      <c r="R5" s="75"/>
      <c r="S5" s="75"/>
      <c r="T5" s="75"/>
      <c r="U5" s="75"/>
      <c r="V5" s="75"/>
      <c r="W5" s="75"/>
      <c r="X5" s="75"/>
      <c r="Y5" s="75"/>
      <c r="Z5" s="75"/>
      <c r="AA5" s="75"/>
    </row>
    <row r="6" spans="2:27" ht="23.25" customHeight="1" thickBot="1" thickTop="1">
      <c r="B6" s="80" t="s">
        <v>38</v>
      </c>
      <c r="C6" s="81"/>
      <c r="E6" s="82"/>
      <c r="G6" s="164" t="s">
        <v>1106</v>
      </c>
      <c r="H6" s="83"/>
      <c r="I6" s="84"/>
      <c r="J6" s="49"/>
      <c r="K6" s="51">
        <f>SUM('個人種目出場種目数'!J2:J19,'個人種目出場種目数'!J21:J32,'個人種目出場種目数'!J34:J51,'個人種目出場種目数'!J53:J67,'個人種目出場種目数'!J69:J86,'個人種目出場種目数'!J88:J99,'個人種目出場種目数'!J101:J151,'個人種目出場種目数'!J153:J164,'個人種目出場種目数'!J166:J198)</f>
        <v>0</v>
      </c>
      <c r="L6" s="85">
        <f>COUNTA(リレー!C7:C36)</f>
        <v>0</v>
      </c>
      <c r="M6" s="75"/>
      <c r="N6" s="75"/>
      <c r="O6" s="75"/>
      <c r="P6" s="75"/>
      <c r="Q6" s="75"/>
      <c r="R6" s="75"/>
      <c r="S6" s="75"/>
      <c r="T6" s="75"/>
      <c r="U6" s="75"/>
      <c r="V6" s="75"/>
      <c r="W6" s="75"/>
      <c r="X6" s="75"/>
      <c r="Y6" s="75"/>
      <c r="Z6" s="75"/>
      <c r="AA6" s="75"/>
    </row>
    <row r="7" spans="2:27" ht="23.25" customHeight="1" thickBot="1" thickTop="1">
      <c r="B7" s="45" t="s">
        <v>37</v>
      </c>
      <c r="C7" s="81"/>
      <c r="G7" s="165"/>
      <c r="H7" s="86"/>
      <c r="I7" s="87"/>
      <c r="J7" s="49"/>
      <c r="K7" s="51" t="s">
        <v>734</v>
      </c>
      <c r="M7" s="75"/>
      <c r="N7" s="75"/>
      <c r="O7" s="75"/>
      <c r="P7" s="75"/>
      <c r="Q7" s="75"/>
      <c r="R7" s="75"/>
      <c r="S7" s="75"/>
      <c r="T7" s="75"/>
      <c r="U7" s="75"/>
      <c r="V7" s="75"/>
      <c r="W7" s="75"/>
      <c r="X7" s="75"/>
      <c r="Y7" s="75"/>
      <c r="Z7" s="75"/>
      <c r="AA7" s="75"/>
    </row>
    <row r="8" spans="2:27" ht="23.25" customHeight="1" thickBot="1" thickTop="1">
      <c r="B8" s="45" t="s">
        <v>784</v>
      </c>
      <c r="C8" s="81"/>
      <c r="G8" s="166"/>
      <c r="H8" s="88"/>
      <c r="I8" s="89"/>
      <c r="J8" s="49"/>
      <c r="K8" s="51">
        <f>SUM('個人種目出場種目数'!J20,'個人種目出場種目数'!J33,'個人種目出場種目数'!J52,'個人種目出場種目数'!J68,'個人種目出場種目数'!J87,'個人種目出場種目数'!J100,'個人種目出場種目数'!J152,'個人種目出場種目数'!J165)</f>
        <v>0</v>
      </c>
      <c r="L8" s="90"/>
      <c r="M8" s="75"/>
      <c r="N8" s="75"/>
      <c r="O8" s="75"/>
      <c r="P8" s="75"/>
      <c r="Q8" s="75"/>
      <c r="R8" s="75"/>
      <c r="S8" s="75"/>
      <c r="T8" s="75"/>
      <c r="U8" s="75"/>
      <c r="V8" s="75"/>
      <c r="W8" s="75"/>
      <c r="X8" s="75"/>
      <c r="Y8" s="75"/>
      <c r="Z8" s="75"/>
      <c r="AA8" s="75"/>
    </row>
    <row r="9" spans="2:27" ht="23.25" customHeight="1" thickTop="1">
      <c r="B9" s="46"/>
      <c r="C9" s="91"/>
      <c r="G9" s="92"/>
      <c r="H9" s="93"/>
      <c r="J9" s="49"/>
      <c r="L9" s="90"/>
      <c r="M9" s="75"/>
      <c r="N9" s="75"/>
      <c r="O9" s="75"/>
      <c r="P9" s="75"/>
      <c r="Q9" s="75"/>
      <c r="R9" s="75"/>
      <c r="S9" s="75"/>
      <c r="T9" s="75"/>
      <c r="U9" s="75"/>
      <c r="V9" s="75"/>
      <c r="W9" s="75"/>
      <c r="X9" s="75"/>
      <c r="Y9" s="75"/>
      <c r="Z9" s="75"/>
      <c r="AA9" s="75"/>
    </row>
    <row r="10" spans="2:27" ht="16.5" customHeight="1">
      <c r="B10" s="94"/>
      <c r="C10" s="93"/>
      <c r="G10" s="92"/>
      <c r="H10" s="93"/>
      <c r="J10" s="49"/>
      <c r="L10" s="90"/>
      <c r="M10" s="75"/>
      <c r="N10" s="75"/>
      <c r="O10" s="75"/>
      <c r="P10" s="75"/>
      <c r="Q10" s="75"/>
      <c r="R10" s="75"/>
      <c r="S10" s="75"/>
      <c r="T10" s="75"/>
      <c r="U10" s="75"/>
      <c r="V10" s="75"/>
      <c r="W10" s="75"/>
      <c r="X10" s="75"/>
      <c r="Y10" s="75"/>
      <c r="Z10" s="75"/>
      <c r="AA10" s="75"/>
    </row>
    <row r="11" spans="2:28" ht="12.75" customHeight="1">
      <c r="B11" s="152" t="s">
        <v>3</v>
      </c>
      <c r="C11" s="150"/>
      <c r="D11" s="150"/>
      <c r="E11" s="150"/>
      <c r="F11" s="151"/>
      <c r="G11" s="152" t="s">
        <v>4</v>
      </c>
      <c r="H11" s="151"/>
      <c r="I11" s="152" t="s">
        <v>5</v>
      </c>
      <c r="J11" s="151"/>
      <c r="K11" s="163"/>
      <c r="L11" s="153"/>
      <c r="M11" s="153"/>
      <c r="N11" s="153"/>
      <c r="O11" s="153"/>
      <c r="P11" s="153"/>
      <c r="Q11" s="150" t="s">
        <v>1056</v>
      </c>
      <c r="R11" s="151"/>
      <c r="S11" s="152" t="s">
        <v>1057</v>
      </c>
      <c r="T11" s="151"/>
      <c r="U11" s="152" t="s">
        <v>1058</v>
      </c>
      <c r="V11" s="151"/>
      <c r="W11" s="68"/>
      <c r="X11" s="68"/>
      <c r="Y11" s="68"/>
      <c r="Z11" s="68"/>
      <c r="AA11" s="49">
        <v>1</v>
      </c>
      <c r="AB11" s="49">
        <v>1</v>
      </c>
    </row>
    <row r="12" spans="2:30" ht="15">
      <c r="B12" s="47" t="s">
        <v>39</v>
      </c>
      <c r="C12" s="50" t="s">
        <v>6</v>
      </c>
      <c r="D12" s="95" t="s">
        <v>47</v>
      </c>
      <c r="E12" s="50" t="s">
        <v>8</v>
      </c>
      <c r="F12" s="95" t="s">
        <v>7</v>
      </c>
      <c r="G12" s="47" t="s">
        <v>10</v>
      </c>
      <c r="H12" s="96" t="s">
        <v>9</v>
      </c>
      <c r="I12" s="47" t="s">
        <v>10</v>
      </c>
      <c r="J12" s="47" t="s">
        <v>22</v>
      </c>
      <c r="K12" s="122"/>
      <c r="L12" s="107"/>
      <c r="M12" s="107"/>
      <c r="N12" s="107"/>
      <c r="O12" s="107"/>
      <c r="P12" s="107"/>
      <c r="Q12" s="121" t="s">
        <v>10</v>
      </c>
      <c r="R12" s="47" t="s">
        <v>22</v>
      </c>
      <c r="S12" s="47" t="s">
        <v>10</v>
      </c>
      <c r="T12" s="47" t="s">
        <v>22</v>
      </c>
      <c r="U12" s="47" t="s">
        <v>10</v>
      </c>
      <c r="V12" s="47" t="s">
        <v>22</v>
      </c>
      <c r="W12" s="49"/>
      <c r="X12" s="49"/>
      <c r="Y12" s="49"/>
      <c r="Z12" s="49"/>
      <c r="AA12" s="49">
        <v>2</v>
      </c>
      <c r="AB12" s="49">
        <v>2</v>
      </c>
      <c r="AC12" s="68" t="s">
        <v>785</v>
      </c>
      <c r="AD12" s="49" t="s">
        <v>735</v>
      </c>
    </row>
    <row r="13" spans="1:30" ht="17.25" customHeight="1">
      <c r="A13" s="49">
        <v>1</v>
      </c>
      <c r="B13" s="128"/>
      <c r="C13" s="129"/>
      <c r="D13" s="129"/>
      <c r="E13" s="130"/>
      <c r="F13" s="131"/>
      <c r="G13" s="102"/>
      <c r="H13" s="103"/>
      <c r="I13" s="102"/>
      <c r="J13" s="103"/>
      <c r="K13" s="123"/>
      <c r="L13" s="124"/>
      <c r="M13" s="125"/>
      <c r="N13" s="124"/>
      <c r="O13" s="125"/>
      <c r="P13" s="124"/>
      <c r="Q13" s="102"/>
      <c r="R13" s="103"/>
      <c r="S13" s="102"/>
      <c r="T13" s="103"/>
      <c r="U13" s="102"/>
      <c r="V13" s="103"/>
      <c r="W13" s="104"/>
      <c r="X13" s="104"/>
      <c r="Y13" s="104"/>
      <c r="Z13" s="104"/>
      <c r="AB13" s="49">
        <v>3</v>
      </c>
      <c r="AC13" s="68" t="s">
        <v>786</v>
      </c>
      <c r="AD13" s="49" t="s">
        <v>1152</v>
      </c>
    </row>
    <row r="14" spans="1:30" ht="17.25" customHeight="1">
      <c r="A14" s="49">
        <v>2</v>
      </c>
      <c r="B14" s="128"/>
      <c r="C14" s="129"/>
      <c r="D14" s="129"/>
      <c r="E14" s="130"/>
      <c r="F14" s="131"/>
      <c r="G14" s="102"/>
      <c r="H14" s="103"/>
      <c r="I14" s="102"/>
      <c r="J14" s="103"/>
      <c r="K14" s="123"/>
      <c r="L14" s="124"/>
      <c r="M14" s="125"/>
      <c r="N14" s="124"/>
      <c r="O14" s="125"/>
      <c r="P14" s="124"/>
      <c r="Q14" s="102"/>
      <c r="R14" s="103"/>
      <c r="S14" s="102"/>
      <c r="T14" s="103"/>
      <c r="U14" s="102"/>
      <c r="V14" s="103"/>
      <c r="W14" s="104"/>
      <c r="X14" s="104"/>
      <c r="Y14" s="104"/>
      <c r="Z14" s="104"/>
      <c r="AB14" s="49">
        <v>4</v>
      </c>
      <c r="AC14" s="68" t="s">
        <v>787</v>
      </c>
      <c r="AD14" s="49" t="s">
        <v>1153</v>
      </c>
    </row>
    <row r="15" spans="1:30" ht="17.25" customHeight="1">
      <c r="A15" s="49">
        <v>3</v>
      </c>
      <c r="B15" s="128"/>
      <c r="C15" s="129"/>
      <c r="D15" s="129"/>
      <c r="E15" s="130"/>
      <c r="F15" s="131"/>
      <c r="G15" s="102"/>
      <c r="H15" s="103"/>
      <c r="I15" s="102"/>
      <c r="J15" s="103"/>
      <c r="K15" s="123"/>
      <c r="L15" s="124"/>
      <c r="M15" s="125"/>
      <c r="N15" s="124"/>
      <c r="O15" s="125"/>
      <c r="P15" s="124"/>
      <c r="Q15" s="102"/>
      <c r="R15" s="103"/>
      <c r="S15" s="102"/>
      <c r="T15" s="103"/>
      <c r="U15" s="102"/>
      <c r="V15" s="103"/>
      <c r="W15" s="104"/>
      <c r="X15" s="104"/>
      <c r="Y15" s="104"/>
      <c r="Z15" s="104"/>
      <c r="AB15" s="49">
        <v>0</v>
      </c>
      <c r="AC15" s="68" t="s">
        <v>788</v>
      </c>
      <c r="AD15" s="49" t="s">
        <v>1154</v>
      </c>
    </row>
    <row r="16" spans="1:30" ht="17.25" customHeight="1">
      <c r="A16" s="49">
        <v>4</v>
      </c>
      <c r="B16" s="128"/>
      <c r="C16" s="129"/>
      <c r="D16" s="129"/>
      <c r="E16" s="130"/>
      <c r="F16" s="131"/>
      <c r="G16" s="102"/>
      <c r="H16" s="103"/>
      <c r="I16" s="102"/>
      <c r="J16" s="103"/>
      <c r="K16" s="123"/>
      <c r="L16" s="124"/>
      <c r="M16" s="125"/>
      <c r="N16" s="124"/>
      <c r="O16" s="125"/>
      <c r="P16" s="124"/>
      <c r="Q16" s="102"/>
      <c r="R16" s="103"/>
      <c r="S16" s="102"/>
      <c r="T16" s="103"/>
      <c r="U16" s="102"/>
      <c r="V16" s="103"/>
      <c r="W16" s="104"/>
      <c r="X16" s="104"/>
      <c r="Y16" s="104"/>
      <c r="Z16" s="104"/>
      <c r="AC16" s="68" t="s">
        <v>789</v>
      </c>
      <c r="AD16" s="49" t="s">
        <v>1155</v>
      </c>
    </row>
    <row r="17" spans="1:30" ht="17.25" customHeight="1">
      <c r="A17" s="49">
        <v>5</v>
      </c>
      <c r="B17" s="128"/>
      <c r="C17" s="129"/>
      <c r="D17" s="129"/>
      <c r="E17" s="130"/>
      <c r="F17" s="131"/>
      <c r="G17" s="102"/>
      <c r="H17" s="103"/>
      <c r="I17" s="102"/>
      <c r="J17" s="103"/>
      <c r="K17" s="123"/>
      <c r="L17" s="124"/>
      <c r="M17" s="125"/>
      <c r="N17" s="124"/>
      <c r="O17" s="125"/>
      <c r="P17" s="124"/>
      <c r="Q17" s="102"/>
      <c r="R17" s="103"/>
      <c r="S17" s="102"/>
      <c r="T17" s="103"/>
      <c r="U17" s="102"/>
      <c r="V17" s="103"/>
      <c r="W17" s="104"/>
      <c r="X17" s="104"/>
      <c r="Y17" s="104"/>
      <c r="Z17" s="104"/>
      <c r="AC17" s="68" t="s">
        <v>790</v>
      </c>
      <c r="AD17" s="49" t="s">
        <v>1156</v>
      </c>
    </row>
    <row r="18" spans="1:30" ht="17.25" customHeight="1">
      <c r="A18" s="49">
        <v>6</v>
      </c>
      <c r="B18" s="128"/>
      <c r="C18" s="129"/>
      <c r="D18" s="129"/>
      <c r="E18" s="130"/>
      <c r="F18" s="131"/>
      <c r="G18" s="102"/>
      <c r="H18" s="103"/>
      <c r="I18" s="102"/>
      <c r="J18" s="103"/>
      <c r="K18" s="123"/>
      <c r="L18" s="124"/>
      <c r="M18" s="125"/>
      <c r="N18" s="124"/>
      <c r="O18" s="125"/>
      <c r="P18" s="124"/>
      <c r="Q18" s="102"/>
      <c r="R18" s="103"/>
      <c r="S18" s="102"/>
      <c r="T18" s="103"/>
      <c r="U18" s="102"/>
      <c r="V18" s="103"/>
      <c r="W18" s="104"/>
      <c r="X18" s="104"/>
      <c r="Y18" s="104"/>
      <c r="Z18" s="104"/>
      <c r="AC18" s="68" t="s">
        <v>791</v>
      </c>
      <c r="AD18" s="49" t="s">
        <v>1157</v>
      </c>
    </row>
    <row r="19" spans="1:30" ht="17.25" customHeight="1">
      <c r="A19" s="49">
        <v>7</v>
      </c>
      <c r="B19" s="128"/>
      <c r="C19" s="129"/>
      <c r="D19" s="129"/>
      <c r="E19" s="130"/>
      <c r="F19" s="131"/>
      <c r="G19" s="102"/>
      <c r="H19" s="103"/>
      <c r="I19" s="102"/>
      <c r="J19" s="103"/>
      <c r="K19" s="123"/>
      <c r="L19" s="124"/>
      <c r="M19" s="125"/>
      <c r="N19" s="124"/>
      <c r="O19" s="125"/>
      <c r="P19" s="124"/>
      <c r="Q19" s="102"/>
      <c r="R19" s="103"/>
      <c r="S19" s="102"/>
      <c r="T19" s="103"/>
      <c r="U19" s="102"/>
      <c r="V19" s="103"/>
      <c r="W19" s="104"/>
      <c r="X19" s="104"/>
      <c r="Y19" s="104"/>
      <c r="Z19" s="104"/>
      <c r="AC19" s="49" t="s">
        <v>1432</v>
      </c>
      <c r="AD19" s="49" t="s">
        <v>1158</v>
      </c>
    </row>
    <row r="20" spans="1:30" ht="17.25" customHeight="1">
      <c r="A20" s="49">
        <v>8</v>
      </c>
      <c r="B20" s="128"/>
      <c r="C20" s="129"/>
      <c r="D20" s="129"/>
      <c r="E20" s="130"/>
      <c r="F20" s="131"/>
      <c r="G20" s="102"/>
      <c r="H20" s="103"/>
      <c r="I20" s="102"/>
      <c r="J20" s="103"/>
      <c r="K20" s="123"/>
      <c r="L20" s="124"/>
      <c r="M20" s="125"/>
      <c r="N20" s="124"/>
      <c r="O20" s="125"/>
      <c r="P20" s="124"/>
      <c r="Q20" s="102"/>
      <c r="R20" s="103"/>
      <c r="S20" s="102"/>
      <c r="T20" s="103"/>
      <c r="U20" s="102"/>
      <c r="V20" s="103"/>
      <c r="W20" s="104"/>
      <c r="X20" s="104"/>
      <c r="Y20" s="104"/>
      <c r="Z20" s="104"/>
      <c r="AD20" s="49" t="s">
        <v>1159</v>
      </c>
    </row>
    <row r="21" spans="1:30" ht="17.25" customHeight="1">
      <c r="A21" s="49">
        <v>9</v>
      </c>
      <c r="B21" s="128"/>
      <c r="C21" s="129"/>
      <c r="D21" s="129"/>
      <c r="E21" s="130"/>
      <c r="F21" s="131"/>
      <c r="G21" s="102"/>
      <c r="H21" s="103"/>
      <c r="I21" s="102"/>
      <c r="J21" s="103"/>
      <c r="K21" s="123"/>
      <c r="L21" s="124"/>
      <c r="M21" s="125"/>
      <c r="N21" s="124"/>
      <c r="O21" s="125"/>
      <c r="P21" s="124"/>
      <c r="Q21" s="102"/>
      <c r="R21" s="103"/>
      <c r="S21" s="102"/>
      <c r="T21" s="103"/>
      <c r="U21" s="102"/>
      <c r="V21" s="103"/>
      <c r="W21" s="104"/>
      <c r="X21" s="104"/>
      <c r="Y21" s="104"/>
      <c r="Z21" s="104"/>
      <c r="AD21" s="49" t="s">
        <v>1160</v>
      </c>
    </row>
    <row r="22" spans="1:30" ht="17.25" customHeight="1">
      <c r="A22" s="49">
        <v>10</v>
      </c>
      <c r="B22" s="128"/>
      <c r="C22" s="129"/>
      <c r="D22" s="129"/>
      <c r="E22" s="130"/>
      <c r="F22" s="131"/>
      <c r="G22" s="102"/>
      <c r="H22" s="103"/>
      <c r="I22" s="102"/>
      <c r="J22" s="103"/>
      <c r="K22" s="123"/>
      <c r="L22" s="124"/>
      <c r="M22" s="125"/>
      <c r="N22" s="124"/>
      <c r="O22" s="125"/>
      <c r="P22" s="124"/>
      <c r="Q22" s="102"/>
      <c r="R22" s="103"/>
      <c r="S22" s="102"/>
      <c r="T22" s="103"/>
      <c r="U22" s="102"/>
      <c r="V22" s="103"/>
      <c r="W22" s="104"/>
      <c r="X22" s="104"/>
      <c r="Y22" s="104"/>
      <c r="Z22" s="104"/>
      <c r="AD22" s="49" t="s">
        <v>1161</v>
      </c>
    </row>
    <row r="23" spans="1:30" ht="17.25" customHeight="1">
      <c r="A23" s="49">
        <v>11</v>
      </c>
      <c r="B23" s="128"/>
      <c r="C23" s="129"/>
      <c r="D23" s="129"/>
      <c r="E23" s="130"/>
      <c r="F23" s="131"/>
      <c r="G23" s="102"/>
      <c r="H23" s="103"/>
      <c r="I23" s="102"/>
      <c r="J23" s="103"/>
      <c r="K23" s="123"/>
      <c r="L23" s="124"/>
      <c r="M23" s="125"/>
      <c r="N23" s="124"/>
      <c r="O23" s="125"/>
      <c r="P23" s="124"/>
      <c r="Q23" s="102"/>
      <c r="R23" s="103"/>
      <c r="S23" s="102"/>
      <c r="T23" s="103"/>
      <c r="U23" s="102"/>
      <c r="V23" s="103"/>
      <c r="W23" s="104"/>
      <c r="X23" s="104"/>
      <c r="Y23" s="104"/>
      <c r="Z23" s="104"/>
      <c r="AD23" s="49" t="s">
        <v>1162</v>
      </c>
    </row>
    <row r="24" spans="1:30" ht="17.25" customHeight="1">
      <c r="A24" s="49">
        <v>12</v>
      </c>
      <c r="B24" s="128"/>
      <c r="C24" s="129"/>
      <c r="D24" s="129"/>
      <c r="E24" s="130"/>
      <c r="F24" s="131"/>
      <c r="G24" s="102"/>
      <c r="H24" s="103"/>
      <c r="I24" s="102"/>
      <c r="J24" s="103"/>
      <c r="K24" s="123"/>
      <c r="L24" s="124"/>
      <c r="M24" s="125"/>
      <c r="N24" s="124"/>
      <c r="O24" s="125"/>
      <c r="P24" s="124"/>
      <c r="Q24" s="102"/>
      <c r="R24" s="103"/>
      <c r="S24" s="102"/>
      <c r="T24" s="103"/>
      <c r="U24" s="102"/>
      <c r="V24" s="103"/>
      <c r="W24" s="104"/>
      <c r="X24" s="104"/>
      <c r="Y24" s="104"/>
      <c r="Z24" s="104"/>
      <c r="AD24" s="49" t="s">
        <v>1163</v>
      </c>
    </row>
    <row r="25" spans="1:30" ht="17.25" customHeight="1">
      <c r="A25" s="49">
        <v>13</v>
      </c>
      <c r="B25" s="128"/>
      <c r="C25" s="129"/>
      <c r="D25" s="129"/>
      <c r="E25" s="130"/>
      <c r="F25" s="131"/>
      <c r="G25" s="102"/>
      <c r="H25" s="103"/>
      <c r="I25" s="102"/>
      <c r="J25" s="103"/>
      <c r="K25" s="123"/>
      <c r="L25" s="124"/>
      <c r="M25" s="125"/>
      <c r="N25" s="124"/>
      <c r="O25" s="125"/>
      <c r="P25" s="124"/>
      <c r="Q25" s="102"/>
      <c r="R25" s="103"/>
      <c r="S25" s="102"/>
      <c r="T25" s="103"/>
      <c r="U25" s="102"/>
      <c r="V25" s="103"/>
      <c r="W25" s="104"/>
      <c r="X25" s="104"/>
      <c r="Y25" s="104"/>
      <c r="Z25" s="104"/>
      <c r="AD25" s="49" t="s">
        <v>736</v>
      </c>
    </row>
    <row r="26" spans="1:30" ht="17.25" customHeight="1">
      <c r="A26" s="49">
        <v>14</v>
      </c>
      <c r="B26" s="128"/>
      <c r="C26" s="129"/>
      <c r="D26" s="129"/>
      <c r="E26" s="130"/>
      <c r="F26" s="131"/>
      <c r="G26" s="102"/>
      <c r="H26" s="103"/>
      <c r="I26" s="102"/>
      <c r="J26" s="103"/>
      <c r="K26" s="123"/>
      <c r="L26" s="124"/>
      <c r="M26" s="125"/>
      <c r="N26" s="124"/>
      <c r="O26" s="125"/>
      <c r="P26" s="124"/>
      <c r="Q26" s="102"/>
      <c r="R26" s="103"/>
      <c r="S26" s="102"/>
      <c r="T26" s="103"/>
      <c r="U26" s="102"/>
      <c r="V26" s="103"/>
      <c r="W26" s="104"/>
      <c r="X26" s="104"/>
      <c r="Y26" s="104"/>
      <c r="Z26" s="104"/>
      <c r="AD26" s="49" t="s">
        <v>1164</v>
      </c>
    </row>
    <row r="27" spans="1:30" ht="17.25" customHeight="1">
      <c r="A27" s="49">
        <v>15</v>
      </c>
      <c r="B27" s="128"/>
      <c r="C27" s="129"/>
      <c r="D27" s="129"/>
      <c r="E27" s="130"/>
      <c r="F27" s="131"/>
      <c r="G27" s="102"/>
      <c r="H27" s="103"/>
      <c r="I27" s="102"/>
      <c r="J27" s="103"/>
      <c r="K27" s="123"/>
      <c r="L27" s="124"/>
      <c r="M27" s="125"/>
      <c r="N27" s="124"/>
      <c r="O27" s="125"/>
      <c r="P27" s="124"/>
      <c r="Q27" s="102"/>
      <c r="R27" s="103"/>
      <c r="S27" s="102"/>
      <c r="T27" s="103"/>
      <c r="U27" s="102"/>
      <c r="V27" s="103"/>
      <c r="W27" s="104"/>
      <c r="X27" s="104"/>
      <c r="Y27" s="104"/>
      <c r="Z27" s="104"/>
      <c r="AD27" s="49" t="s">
        <v>1165</v>
      </c>
    </row>
    <row r="28" spans="1:30" ht="17.25" customHeight="1">
      <c r="A28" s="49">
        <v>16</v>
      </c>
      <c r="B28" s="128"/>
      <c r="C28" s="129"/>
      <c r="D28" s="129"/>
      <c r="E28" s="130"/>
      <c r="F28" s="131"/>
      <c r="G28" s="102"/>
      <c r="H28" s="103"/>
      <c r="I28" s="102"/>
      <c r="J28" s="103"/>
      <c r="K28" s="123"/>
      <c r="L28" s="124"/>
      <c r="M28" s="125"/>
      <c r="N28" s="124"/>
      <c r="O28" s="125"/>
      <c r="P28" s="124"/>
      <c r="Q28" s="102"/>
      <c r="R28" s="103"/>
      <c r="S28" s="102"/>
      <c r="T28" s="103"/>
      <c r="U28" s="102"/>
      <c r="V28" s="103"/>
      <c r="W28" s="104"/>
      <c r="X28" s="104"/>
      <c r="Y28" s="104"/>
      <c r="Z28" s="104"/>
      <c r="AD28" s="49" t="s">
        <v>1166</v>
      </c>
    </row>
    <row r="29" spans="1:30" ht="17.25" customHeight="1">
      <c r="A29" s="49">
        <v>17</v>
      </c>
      <c r="B29" s="128"/>
      <c r="C29" s="129"/>
      <c r="D29" s="129"/>
      <c r="E29" s="130"/>
      <c r="F29" s="131"/>
      <c r="G29" s="102"/>
      <c r="H29" s="103"/>
      <c r="I29" s="102"/>
      <c r="J29" s="103"/>
      <c r="K29" s="123"/>
      <c r="L29" s="124"/>
      <c r="M29" s="125"/>
      <c r="N29" s="124"/>
      <c r="O29" s="125"/>
      <c r="P29" s="124"/>
      <c r="Q29" s="102"/>
      <c r="R29" s="103"/>
      <c r="S29" s="102"/>
      <c r="T29" s="103"/>
      <c r="U29" s="102"/>
      <c r="V29" s="103"/>
      <c r="W29" s="104"/>
      <c r="X29" s="104"/>
      <c r="Y29" s="104"/>
      <c r="Z29" s="104"/>
      <c r="AD29" s="49" t="s">
        <v>1167</v>
      </c>
    </row>
    <row r="30" spans="1:30" ht="17.25" customHeight="1">
      <c r="A30" s="49">
        <v>18</v>
      </c>
      <c r="B30" s="128"/>
      <c r="C30" s="129"/>
      <c r="D30" s="129"/>
      <c r="E30" s="130"/>
      <c r="F30" s="131"/>
      <c r="G30" s="102"/>
      <c r="H30" s="103"/>
      <c r="I30" s="102"/>
      <c r="J30" s="103"/>
      <c r="K30" s="123"/>
      <c r="L30" s="124"/>
      <c r="M30" s="125"/>
      <c r="N30" s="124"/>
      <c r="O30" s="125"/>
      <c r="P30" s="124"/>
      <c r="Q30" s="102"/>
      <c r="R30" s="103"/>
      <c r="S30" s="102"/>
      <c r="T30" s="103"/>
      <c r="U30" s="102"/>
      <c r="V30" s="103"/>
      <c r="W30" s="104"/>
      <c r="X30" s="104"/>
      <c r="Y30" s="104"/>
      <c r="Z30" s="104"/>
      <c r="AD30" s="49" t="s">
        <v>1168</v>
      </c>
    </row>
    <row r="31" spans="1:30" ht="17.25" customHeight="1">
      <c r="A31" s="49">
        <v>19</v>
      </c>
      <c r="B31" s="128"/>
      <c r="C31" s="129"/>
      <c r="D31" s="129"/>
      <c r="E31" s="130"/>
      <c r="F31" s="131"/>
      <c r="G31" s="102"/>
      <c r="H31" s="103"/>
      <c r="I31" s="102"/>
      <c r="J31" s="103"/>
      <c r="K31" s="123"/>
      <c r="L31" s="124"/>
      <c r="M31" s="125"/>
      <c r="N31" s="124"/>
      <c r="O31" s="125"/>
      <c r="P31" s="124"/>
      <c r="Q31" s="102"/>
      <c r="R31" s="103"/>
      <c r="S31" s="102"/>
      <c r="T31" s="103"/>
      <c r="U31" s="102"/>
      <c r="V31" s="103"/>
      <c r="W31" s="104"/>
      <c r="X31" s="104"/>
      <c r="Y31" s="104"/>
      <c r="Z31" s="104"/>
      <c r="AD31" s="49" t="s">
        <v>1169</v>
      </c>
    </row>
    <row r="32" spans="1:30" ht="17.25" customHeight="1">
      <c r="A32" s="49">
        <v>20</v>
      </c>
      <c r="B32" s="128"/>
      <c r="C32" s="129"/>
      <c r="D32" s="129"/>
      <c r="E32" s="130"/>
      <c r="F32" s="131"/>
      <c r="G32" s="102"/>
      <c r="H32" s="103"/>
      <c r="I32" s="102"/>
      <c r="J32" s="103"/>
      <c r="K32" s="123"/>
      <c r="L32" s="124"/>
      <c r="M32" s="125"/>
      <c r="N32" s="124"/>
      <c r="O32" s="125"/>
      <c r="P32" s="124"/>
      <c r="Q32" s="102"/>
      <c r="R32" s="103"/>
      <c r="S32" s="102"/>
      <c r="T32" s="103"/>
      <c r="U32" s="102"/>
      <c r="V32" s="103"/>
      <c r="W32" s="104"/>
      <c r="X32" s="104"/>
      <c r="Y32" s="104"/>
      <c r="Z32" s="104"/>
      <c r="AD32" s="49" t="s">
        <v>1170</v>
      </c>
    </row>
    <row r="33" spans="1:30" ht="17.25" customHeight="1">
      <c r="A33" s="49">
        <v>21</v>
      </c>
      <c r="B33" s="128"/>
      <c r="C33" s="129"/>
      <c r="D33" s="129"/>
      <c r="E33" s="130"/>
      <c r="F33" s="131"/>
      <c r="G33" s="102"/>
      <c r="H33" s="103"/>
      <c r="I33" s="102"/>
      <c r="J33" s="103"/>
      <c r="K33" s="123"/>
      <c r="L33" s="124"/>
      <c r="M33" s="125"/>
      <c r="N33" s="124"/>
      <c r="O33" s="125"/>
      <c r="P33" s="124"/>
      <c r="Q33" s="102"/>
      <c r="R33" s="103"/>
      <c r="S33" s="102"/>
      <c r="T33" s="103"/>
      <c r="U33" s="102"/>
      <c r="V33" s="103"/>
      <c r="W33" s="104"/>
      <c r="X33" s="104"/>
      <c r="Y33" s="104"/>
      <c r="Z33" s="104"/>
      <c r="AD33" s="49" t="s">
        <v>1171</v>
      </c>
    </row>
    <row r="34" spans="1:30" ht="17.25" customHeight="1">
      <c r="A34" s="49">
        <v>22</v>
      </c>
      <c r="B34" s="128"/>
      <c r="C34" s="129"/>
      <c r="D34" s="129"/>
      <c r="E34" s="130"/>
      <c r="F34" s="131"/>
      <c r="G34" s="102"/>
      <c r="H34" s="103"/>
      <c r="I34" s="102"/>
      <c r="J34" s="103"/>
      <c r="K34" s="123"/>
      <c r="L34" s="124"/>
      <c r="M34" s="125"/>
      <c r="N34" s="124"/>
      <c r="O34" s="125"/>
      <c r="P34" s="124"/>
      <c r="Q34" s="102"/>
      <c r="R34" s="103"/>
      <c r="S34" s="102"/>
      <c r="T34" s="103"/>
      <c r="U34" s="102"/>
      <c r="V34" s="103"/>
      <c r="W34" s="104"/>
      <c r="X34" s="104"/>
      <c r="Y34" s="104"/>
      <c r="Z34" s="104"/>
      <c r="AD34" s="49" t="s">
        <v>1172</v>
      </c>
    </row>
    <row r="35" spans="1:30" ht="17.25" customHeight="1">
      <c r="A35" s="49">
        <v>23</v>
      </c>
      <c r="B35" s="128"/>
      <c r="C35" s="129"/>
      <c r="D35" s="129"/>
      <c r="E35" s="130"/>
      <c r="F35" s="131"/>
      <c r="G35" s="102"/>
      <c r="H35" s="103"/>
      <c r="I35" s="102"/>
      <c r="J35" s="103"/>
      <c r="K35" s="123"/>
      <c r="L35" s="124"/>
      <c r="M35" s="125"/>
      <c r="N35" s="124"/>
      <c r="O35" s="125"/>
      <c r="P35" s="124"/>
      <c r="Q35" s="102"/>
      <c r="R35" s="103"/>
      <c r="S35" s="102"/>
      <c r="T35" s="103"/>
      <c r="U35" s="102"/>
      <c r="V35" s="103"/>
      <c r="W35" s="104"/>
      <c r="X35" s="104"/>
      <c r="Y35" s="104"/>
      <c r="Z35" s="104"/>
      <c r="AD35" s="49" t="s">
        <v>1173</v>
      </c>
    </row>
    <row r="36" spans="1:30" ht="17.25" customHeight="1">
      <c r="A36" s="49">
        <v>24</v>
      </c>
      <c r="B36" s="128"/>
      <c r="C36" s="129"/>
      <c r="D36" s="129"/>
      <c r="E36" s="130"/>
      <c r="F36" s="131"/>
      <c r="G36" s="102"/>
      <c r="H36" s="103"/>
      <c r="I36" s="102"/>
      <c r="J36" s="103"/>
      <c r="K36" s="123"/>
      <c r="L36" s="124"/>
      <c r="M36" s="125"/>
      <c r="N36" s="124"/>
      <c r="O36" s="125"/>
      <c r="P36" s="124"/>
      <c r="Q36" s="102"/>
      <c r="R36" s="103"/>
      <c r="S36" s="102"/>
      <c r="T36" s="103"/>
      <c r="U36" s="102"/>
      <c r="V36" s="103"/>
      <c r="W36" s="104"/>
      <c r="X36" s="104"/>
      <c r="Y36" s="104"/>
      <c r="Z36" s="104"/>
      <c r="AD36" s="49" t="s">
        <v>1174</v>
      </c>
    </row>
    <row r="37" spans="1:30" ht="17.25" customHeight="1">
      <c r="A37" s="49">
        <v>25</v>
      </c>
      <c r="B37" s="128"/>
      <c r="C37" s="129"/>
      <c r="D37" s="129"/>
      <c r="E37" s="130"/>
      <c r="F37" s="131"/>
      <c r="G37" s="102"/>
      <c r="H37" s="103"/>
      <c r="I37" s="102"/>
      <c r="J37" s="103"/>
      <c r="K37" s="123"/>
      <c r="L37" s="124"/>
      <c r="M37" s="125"/>
      <c r="N37" s="124"/>
      <c r="O37" s="125"/>
      <c r="P37" s="124"/>
      <c r="Q37" s="102"/>
      <c r="R37" s="103"/>
      <c r="S37" s="102"/>
      <c r="T37" s="103"/>
      <c r="U37" s="102"/>
      <c r="V37" s="103"/>
      <c r="W37" s="104"/>
      <c r="X37" s="104"/>
      <c r="Y37" s="104"/>
      <c r="Z37" s="104"/>
      <c r="AD37" s="49" t="s">
        <v>1175</v>
      </c>
    </row>
    <row r="38" spans="1:30" ht="17.25" customHeight="1">
      <c r="A38" s="49">
        <v>26</v>
      </c>
      <c r="B38" s="128"/>
      <c r="C38" s="129"/>
      <c r="D38" s="129"/>
      <c r="E38" s="130"/>
      <c r="F38" s="131"/>
      <c r="G38" s="102"/>
      <c r="H38" s="103"/>
      <c r="I38" s="102"/>
      <c r="J38" s="103"/>
      <c r="K38" s="123"/>
      <c r="L38" s="124"/>
      <c r="M38" s="125"/>
      <c r="N38" s="124"/>
      <c r="O38" s="125"/>
      <c r="P38" s="124"/>
      <c r="Q38" s="102"/>
      <c r="R38" s="103"/>
      <c r="S38" s="102"/>
      <c r="T38" s="103"/>
      <c r="U38" s="102"/>
      <c r="V38" s="103"/>
      <c r="W38" s="104"/>
      <c r="X38" s="104"/>
      <c r="Y38" s="104"/>
      <c r="Z38" s="104"/>
      <c r="AD38" s="49" t="s">
        <v>1176</v>
      </c>
    </row>
    <row r="39" spans="1:30" ht="17.25" customHeight="1">
      <c r="A39" s="49">
        <v>27</v>
      </c>
      <c r="B39" s="128"/>
      <c r="C39" s="129"/>
      <c r="D39" s="129"/>
      <c r="E39" s="130"/>
      <c r="F39" s="131"/>
      <c r="G39" s="102"/>
      <c r="H39" s="103"/>
      <c r="I39" s="102"/>
      <c r="J39" s="103"/>
      <c r="K39" s="123"/>
      <c r="L39" s="124"/>
      <c r="M39" s="125"/>
      <c r="N39" s="124"/>
      <c r="O39" s="125"/>
      <c r="P39" s="124"/>
      <c r="Q39" s="102"/>
      <c r="R39" s="103"/>
      <c r="S39" s="102"/>
      <c r="T39" s="103"/>
      <c r="U39" s="102"/>
      <c r="V39" s="103"/>
      <c r="W39" s="104"/>
      <c r="X39" s="104"/>
      <c r="Y39" s="104"/>
      <c r="Z39" s="104"/>
      <c r="AD39" s="49" t="s">
        <v>1177</v>
      </c>
    </row>
    <row r="40" spans="1:30" ht="17.25" customHeight="1">
      <c r="A40" s="49">
        <v>28</v>
      </c>
      <c r="B40" s="128"/>
      <c r="C40" s="129"/>
      <c r="D40" s="129"/>
      <c r="E40" s="130"/>
      <c r="F40" s="131"/>
      <c r="G40" s="102"/>
      <c r="H40" s="103"/>
      <c r="I40" s="102"/>
      <c r="J40" s="103"/>
      <c r="K40" s="123"/>
      <c r="L40" s="124"/>
      <c r="M40" s="125"/>
      <c r="N40" s="124"/>
      <c r="O40" s="125"/>
      <c r="P40" s="124"/>
      <c r="Q40" s="102"/>
      <c r="R40" s="103"/>
      <c r="S40" s="102"/>
      <c r="T40" s="103"/>
      <c r="U40" s="102"/>
      <c r="V40" s="103"/>
      <c r="W40" s="104"/>
      <c r="X40" s="104"/>
      <c r="Y40" s="104"/>
      <c r="Z40" s="104"/>
      <c r="AD40" s="49" t="s">
        <v>1178</v>
      </c>
    </row>
    <row r="41" spans="1:30" ht="17.25" customHeight="1">
      <c r="A41" s="49">
        <v>29</v>
      </c>
      <c r="B41" s="128"/>
      <c r="C41" s="129"/>
      <c r="D41" s="129"/>
      <c r="E41" s="130"/>
      <c r="F41" s="131"/>
      <c r="G41" s="102"/>
      <c r="H41" s="103"/>
      <c r="I41" s="102"/>
      <c r="J41" s="103"/>
      <c r="K41" s="123"/>
      <c r="L41" s="124"/>
      <c r="M41" s="125"/>
      <c r="N41" s="124"/>
      <c r="O41" s="125"/>
      <c r="P41" s="124"/>
      <c r="Q41" s="102"/>
      <c r="R41" s="103"/>
      <c r="S41" s="102"/>
      <c r="T41" s="103"/>
      <c r="U41" s="102"/>
      <c r="V41" s="103"/>
      <c r="W41" s="104"/>
      <c r="X41" s="104"/>
      <c r="Y41" s="104"/>
      <c r="Z41" s="104"/>
      <c r="AD41" s="49" t="s">
        <v>737</v>
      </c>
    </row>
    <row r="42" spans="1:30" ht="17.25" customHeight="1">
      <c r="A42" s="49">
        <v>30</v>
      </c>
      <c r="B42" s="128"/>
      <c r="C42" s="129"/>
      <c r="D42" s="129"/>
      <c r="E42" s="130"/>
      <c r="F42" s="131"/>
      <c r="G42" s="102"/>
      <c r="H42" s="103"/>
      <c r="I42" s="102"/>
      <c r="J42" s="103"/>
      <c r="K42" s="123"/>
      <c r="L42" s="124"/>
      <c r="M42" s="125"/>
      <c r="N42" s="124"/>
      <c r="O42" s="125"/>
      <c r="P42" s="124"/>
      <c r="Q42" s="102"/>
      <c r="R42" s="103"/>
      <c r="S42" s="102"/>
      <c r="T42" s="103"/>
      <c r="U42" s="102"/>
      <c r="V42" s="103"/>
      <c r="W42" s="104"/>
      <c r="X42" s="104"/>
      <c r="Y42" s="104"/>
      <c r="Z42" s="104"/>
      <c r="AD42" s="49" t="s">
        <v>1179</v>
      </c>
    </row>
    <row r="43" spans="1:30" ht="17.25" customHeight="1">
      <c r="A43" s="49">
        <v>31</v>
      </c>
      <c r="B43" s="128"/>
      <c r="C43" s="129"/>
      <c r="D43" s="129"/>
      <c r="E43" s="130"/>
      <c r="F43" s="131"/>
      <c r="G43" s="102"/>
      <c r="H43" s="103"/>
      <c r="I43" s="102"/>
      <c r="J43" s="103"/>
      <c r="K43" s="123"/>
      <c r="L43" s="124"/>
      <c r="M43" s="125"/>
      <c r="N43" s="124"/>
      <c r="O43" s="125"/>
      <c r="P43" s="124"/>
      <c r="Q43" s="102"/>
      <c r="R43" s="103"/>
      <c r="S43" s="102"/>
      <c r="T43" s="103"/>
      <c r="U43" s="102"/>
      <c r="V43" s="103"/>
      <c r="W43" s="104"/>
      <c r="X43" s="104"/>
      <c r="Y43" s="104"/>
      <c r="Z43" s="104"/>
      <c r="AD43" s="49" t="s">
        <v>1180</v>
      </c>
    </row>
    <row r="44" spans="1:30" ht="17.25" customHeight="1">
      <c r="A44" s="49">
        <v>32</v>
      </c>
      <c r="B44" s="97"/>
      <c r="C44" s="105"/>
      <c r="D44" s="99"/>
      <c r="E44" s="100"/>
      <c r="F44" s="101"/>
      <c r="G44" s="102"/>
      <c r="H44" s="103"/>
      <c r="I44" s="102"/>
      <c r="J44" s="103"/>
      <c r="K44" s="123"/>
      <c r="L44" s="124"/>
      <c r="M44" s="125"/>
      <c r="N44" s="124"/>
      <c r="O44" s="125"/>
      <c r="P44" s="124"/>
      <c r="Q44" s="102"/>
      <c r="R44" s="103"/>
      <c r="S44" s="102"/>
      <c r="T44" s="103"/>
      <c r="U44" s="102"/>
      <c r="V44" s="103"/>
      <c r="W44" s="104"/>
      <c r="X44" s="104"/>
      <c r="Y44" s="104"/>
      <c r="Z44" s="104"/>
      <c r="AD44" s="49" t="s">
        <v>1181</v>
      </c>
    </row>
    <row r="45" spans="1:30" ht="17.25" customHeight="1">
      <c r="A45" s="49">
        <v>33</v>
      </c>
      <c r="B45" s="97"/>
      <c r="C45" s="105"/>
      <c r="D45" s="99"/>
      <c r="E45" s="100"/>
      <c r="F45" s="101"/>
      <c r="G45" s="102"/>
      <c r="H45" s="103"/>
      <c r="I45" s="102"/>
      <c r="J45" s="103"/>
      <c r="K45" s="123"/>
      <c r="L45" s="124"/>
      <c r="M45" s="125"/>
      <c r="N45" s="124"/>
      <c r="O45" s="125"/>
      <c r="P45" s="124"/>
      <c r="Q45" s="102"/>
      <c r="R45" s="103"/>
      <c r="S45" s="102"/>
      <c r="T45" s="103"/>
      <c r="U45" s="102"/>
      <c r="V45" s="103"/>
      <c r="W45" s="104"/>
      <c r="X45" s="104"/>
      <c r="Y45" s="104"/>
      <c r="Z45" s="104"/>
      <c r="AD45" s="49" t="s">
        <v>1182</v>
      </c>
    </row>
    <row r="46" spans="1:30" ht="17.25" customHeight="1">
      <c r="A46" s="49">
        <v>34</v>
      </c>
      <c r="B46" s="97"/>
      <c r="C46" s="105"/>
      <c r="D46" s="99"/>
      <c r="E46" s="100"/>
      <c r="F46" s="101"/>
      <c r="G46" s="102"/>
      <c r="H46" s="103"/>
      <c r="I46" s="102"/>
      <c r="J46" s="103"/>
      <c r="K46" s="123"/>
      <c r="L46" s="124"/>
      <c r="M46" s="125"/>
      <c r="N46" s="124"/>
      <c r="O46" s="125"/>
      <c r="P46" s="124"/>
      <c r="Q46" s="102"/>
      <c r="R46" s="103"/>
      <c r="S46" s="102"/>
      <c r="T46" s="103"/>
      <c r="U46" s="102"/>
      <c r="V46" s="103"/>
      <c r="W46" s="104"/>
      <c r="X46" s="104"/>
      <c r="Y46" s="104"/>
      <c r="Z46" s="104"/>
      <c r="AD46" s="49" t="s">
        <v>1183</v>
      </c>
    </row>
    <row r="47" spans="1:30" ht="17.25" customHeight="1">
      <c r="A47" s="49">
        <v>35</v>
      </c>
      <c r="B47" s="97"/>
      <c r="C47" s="105"/>
      <c r="D47" s="99"/>
      <c r="E47" s="100"/>
      <c r="F47" s="101"/>
      <c r="G47" s="102"/>
      <c r="H47" s="103"/>
      <c r="I47" s="102"/>
      <c r="J47" s="103"/>
      <c r="K47" s="123"/>
      <c r="L47" s="124"/>
      <c r="M47" s="125"/>
      <c r="N47" s="124"/>
      <c r="O47" s="125"/>
      <c r="P47" s="124"/>
      <c r="Q47" s="102"/>
      <c r="R47" s="103"/>
      <c r="S47" s="102"/>
      <c r="T47" s="103"/>
      <c r="U47" s="102"/>
      <c r="V47" s="103"/>
      <c r="W47" s="104"/>
      <c r="X47" s="104"/>
      <c r="Y47" s="104"/>
      <c r="Z47" s="104"/>
      <c r="AD47" s="49" t="s">
        <v>1184</v>
      </c>
    </row>
    <row r="48" spans="1:30" ht="17.25" customHeight="1">
      <c r="A48" s="49">
        <v>36</v>
      </c>
      <c r="B48" s="97"/>
      <c r="C48" s="105"/>
      <c r="D48" s="99"/>
      <c r="E48" s="100"/>
      <c r="F48" s="101"/>
      <c r="G48" s="102"/>
      <c r="H48" s="103"/>
      <c r="I48" s="102"/>
      <c r="J48" s="103"/>
      <c r="K48" s="123"/>
      <c r="L48" s="124"/>
      <c r="M48" s="125"/>
      <c r="N48" s="124"/>
      <c r="O48" s="125"/>
      <c r="P48" s="124"/>
      <c r="Q48" s="102"/>
      <c r="R48" s="103"/>
      <c r="S48" s="102"/>
      <c r="T48" s="103"/>
      <c r="U48" s="102"/>
      <c r="V48" s="103"/>
      <c r="W48" s="104"/>
      <c r="X48" s="104"/>
      <c r="Y48" s="104"/>
      <c r="Z48" s="104"/>
      <c r="AD48" s="49" t="s">
        <v>1185</v>
      </c>
    </row>
    <row r="49" spans="1:30" ht="17.25" customHeight="1">
      <c r="A49" s="49">
        <v>37</v>
      </c>
      <c r="B49" s="97"/>
      <c r="C49" s="105"/>
      <c r="D49" s="99"/>
      <c r="E49" s="100"/>
      <c r="F49" s="101"/>
      <c r="G49" s="102"/>
      <c r="H49" s="103"/>
      <c r="I49" s="102"/>
      <c r="J49" s="103"/>
      <c r="K49" s="123"/>
      <c r="L49" s="124"/>
      <c r="M49" s="125"/>
      <c r="N49" s="124"/>
      <c r="O49" s="125"/>
      <c r="P49" s="124"/>
      <c r="Q49" s="102"/>
      <c r="R49" s="103"/>
      <c r="S49" s="102"/>
      <c r="T49" s="103"/>
      <c r="U49" s="102"/>
      <c r="V49" s="103"/>
      <c r="W49" s="104"/>
      <c r="X49" s="104"/>
      <c r="Y49" s="104"/>
      <c r="Z49" s="104"/>
      <c r="AD49" s="49" t="s">
        <v>1186</v>
      </c>
    </row>
    <row r="50" spans="1:30" ht="17.25" customHeight="1">
      <c r="A50" s="49">
        <v>38</v>
      </c>
      <c r="B50" s="97"/>
      <c r="C50" s="105"/>
      <c r="D50" s="99"/>
      <c r="E50" s="100"/>
      <c r="F50" s="101"/>
      <c r="G50" s="102"/>
      <c r="H50" s="103"/>
      <c r="I50" s="102"/>
      <c r="J50" s="103"/>
      <c r="K50" s="123"/>
      <c r="L50" s="124"/>
      <c r="M50" s="125"/>
      <c r="N50" s="124"/>
      <c r="O50" s="125"/>
      <c r="P50" s="124"/>
      <c r="Q50" s="102"/>
      <c r="R50" s="103"/>
      <c r="S50" s="102"/>
      <c r="T50" s="103"/>
      <c r="U50" s="102"/>
      <c r="V50" s="103"/>
      <c r="W50" s="104"/>
      <c r="X50" s="104"/>
      <c r="Y50" s="104"/>
      <c r="Z50" s="104"/>
      <c r="AD50" s="49" t="s">
        <v>1187</v>
      </c>
    </row>
    <row r="51" spans="1:30" ht="17.25" customHeight="1">
      <c r="A51" s="49">
        <v>39</v>
      </c>
      <c r="B51" s="97"/>
      <c r="C51" s="105"/>
      <c r="D51" s="99"/>
      <c r="E51" s="100"/>
      <c r="F51" s="101"/>
      <c r="G51" s="102"/>
      <c r="H51" s="103"/>
      <c r="I51" s="102"/>
      <c r="J51" s="103"/>
      <c r="K51" s="123"/>
      <c r="L51" s="124"/>
      <c r="M51" s="125"/>
      <c r="N51" s="124"/>
      <c r="O51" s="125"/>
      <c r="P51" s="124"/>
      <c r="Q51" s="102"/>
      <c r="R51" s="103"/>
      <c r="S51" s="102"/>
      <c r="T51" s="103"/>
      <c r="U51" s="102"/>
      <c r="V51" s="103"/>
      <c r="W51" s="104"/>
      <c r="X51" s="104"/>
      <c r="Y51" s="104"/>
      <c r="Z51" s="104"/>
      <c r="AD51" s="49" t="s">
        <v>1188</v>
      </c>
    </row>
    <row r="52" spans="1:30" ht="17.25" customHeight="1">
      <c r="A52" s="49">
        <v>40</v>
      </c>
      <c r="B52" s="97"/>
      <c r="C52" s="105"/>
      <c r="D52" s="99"/>
      <c r="E52" s="100"/>
      <c r="F52" s="101"/>
      <c r="G52" s="102"/>
      <c r="H52" s="103"/>
      <c r="I52" s="102"/>
      <c r="J52" s="103"/>
      <c r="K52" s="123"/>
      <c r="L52" s="124"/>
      <c r="M52" s="125"/>
      <c r="N52" s="124"/>
      <c r="O52" s="125"/>
      <c r="P52" s="124"/>
      <c r="Q52" s="102"/>
      <c r="R52" s="103"/>
      <c r="S52" s="102"/>
      <c r="T52" s="103"/>
      <c r="U52" s="102"/>
      <c r="V52" s="103"/>
      <c r="W52" s="104"/>
      <c r="X52" s="104"/>
      <c r="Y52" s="104"/>
      <c r="Z52" s="104"/>
      <c r="AD52" s="49" t="s">
        <v>1189</v>
      </c>
    </row>
    <row r="53" spans="1:30" ht="17.25" customHeight="1">
      <c r="A53" s="49">
        <v>41</v>
      </c>
      <c r="B53" s="97"/>
      <c r="C53" s="105"/>
      <c r="D53" s="99"/>
      <c r="E53" s="100"/>
      <c r="F53" s="101"/>
      <c r="G53" s="102"/>
      <c r="H53" s="103"/>
      <c r="I53" s="102"/>
      <c r="J53" s="103"/>
      <c r="K53" s="123"/>
      <c r="L53" s="124"/>
      <c r="M53" s="125"/>
      <c r="N53" s="124"/>
      <c r="O53" s="125"/>
      <c r="P53" s="124"/>
      <c r="Q53" s="102"/>
      <c r="R53" s="103"/>
      <c r="S53" s="102"/>
      <c r="T53" s="103"/>
      <c r="U53" s="102"/>
      <c r="V53" s="103"/>
      <c r="W53" s="104"/>
      <c r="X53" s="104"/>
      <c r="Y53" s="104"/>
      <c r="Z53" s="104"/>
      <c r="AD53" s="49" t="s">
        <v>1190</v>
      </c>
    </row>
    <row r="54" spans="1:30" ht="17.25" customHeight="1">
      <c r="A54" s="49">
        <v>42</v>
      </c>
      <c r="B54" s="97"/>
      <c r="C54" s="105"/>
      <c r="D54" s="99"/>
      <c r="E54" s="100"/>
      <c r="F54" s="101"/>
      <c r="G54" s="102"/>
      <c r="H54" s="103"/>
      <c r="I54" s="102"/>
      <c r="J54" s="103"/>
      <c r="K54" s="123"/>
      <c r="L54" s="124"/>
      <c r="M54" s="125"/>
      <c r="N54" s="124"/>
      <c r="O54" s="125"/>
      <c r="P54" s="124"/>
      <c r="Q54" s="102"/>
      <c r="R54" s="103"/>
      <c r="S54" s="102"/>
      <c r="T54" s="103"/>
      <c r="U54" s="102"/>
      <c r="V54" s="103"/>
      <c r="W54" s="104"/>
      <c r="X54" s="104"/>
      <c r="Y54" s="104"/>
      <c r="Z54" s="104"/>
      <c r="AD54" s="49" t="s">
        <v>1191</v>
      </c>
    </row>
    <row r="55" spans="1:30" ht="17.25" customHeight="1">
      <c r="A55" s="49">
        <v>43</v>
      </c>
      <c r="B55" s="97"/>
      <c r="C55" s="105"/>
      <c r="D55" s="99"/>
      <c r="E55" s="100"/>
      <c r="F55" s="101"/>
      <c r="G55" s="102"/>
      <c r="H55" s="103"/>
      <c r="I55" s="102"/>
      <c r="J55" s="103"/>
      <c r="K55" s="123"/>
      <c r="L55" s="124"/>
      <c r="M55" s="125"/>
      <c r="N55" s="124"/>
      <c r="O55" s="125"/>
      <c r="P55" s="124"/>
      <c r="Q55" s="102"/>
      <c r="R55" s="103"/>
      <c r="S55" s="102"/>
      <c r="T55" s="103"/>
      <c r="U55" s="102"/>
      <c r="V55" s="103"/>
      <c r="W55" s="104"/>
      <c r="X55" s="104"/>
      <c r="Y55" s="104"/>
      <c r="Z55" s="104"/>
      <c r="AD55" s="49" t="s">
        <v>1192</v>
      </c>
    </row>
    <row r="56" spans="1:30" ht="17.25" customHeight="1">
      <c r="A56" s="49">
        <v>44</v>
      </c>
      <c r="B56" s="97"/>
      <c r="C56" s="105"/>
      <c r="D56" s="99"/>
      <c r="E56" s="100"/>
      <c r="F56" s="101"/>
      <c r="G56" s="102"/>
      <c r="H56" s="103"/>
      <c r="I56" s="102"/>
      <c r="J56" s="103"/>
      <c r="K56" s="123"/>
      <c r="L56" s="124"/>
      <c r="M56" s="125"/>
      <c r="N56" s="124"/>
      <c r="O56" s="125"/>
      <c r="P56" s="124"/>
      <c r="Q56" s="102"/>
      <c r="R56" s="103"/>
      <c r="S56" s="102"/>
      <c r="T56" s="103"/>
      <c r="U56" s="102"/>
      <c r="V56" s="103"/>
      <c r="W56" s="104"/>
      <c r="X56" s="104"/>
      <c r="Y56" s="104"/>
      <c r="Z56" s="104"/>
      <c r="AD56" s="49" t="s">
        <v>1193</v>
      </c>
    </row>
    <row r="57" spans="1:30" ht="17.25" customHeight="1">
      <c r="A57" s="49">
        <v>45</v>
      </c>
      <c r="B57" s="97"/>
      <c r="C57" s="105"/>
      <c r="D57" s="99"/>
      <c r="E57" s="100"/>
      <c r="F57" s="101"/>
      <c r="G57" s="102"/>
      <c r="H57" s="103"/>
      <c r="I57" s="102"/>
      <c r="J57" s="103"/>
      <c r="K57" s="123"/>
      <c r="L57" s="124"/>
      <c r="M57" s="125"/>
      <c r="N57" s="124"/>
      <c r="O57" s="125"/>
      <c r="P57" s="124"/>
      <c r="Q57" s="102"/>
      <c r="R57" s="103"/>
      <c r="S57" s="102"/>
      <c r="T57" s="103"/>
      <c r="U57" s="102"/>
      <c r="V57" s="103"/>
      <c r="W57" s="104"/>
      <c r="X57" s="104"/>
      <c r="Y57" s="104"/>
      <c r="Z57" s="104"/>
      <c r="AD57" s="49" t="s">
        <v>738</v>
      </c>
    </row>
    <row r="58" spans="1:30" ht="17.25" customHeight="1">
      <c r="A58" s="49">
        <v>46</v>
      </c>
      <c r="B58" s="97"/>
      <c r="C58" s="105"/>
      <c r="D58" s="99"/>
      <c r="E58" s="100"/>
      <c r="F58" s="101"/>
      <c r="G58" s="102"/>
      <c r="H58" s="103"/>
      <c r="I58" s="102"/>
      <c r="J58" s="103"/>
      <c r="K58" s="123"/>
      <c r="L58" s="124"/>
      <c r="M58" s="125"/>
      <c r="N58" s="124"/>
      <c r="O58" s="125"/>
      <c r="P58" s="124"/>
      <c r="Q58" s="102"/>
      <c r="R58" s="103"/>
      <c r="S58" s="102"/>
      <c r="T58" s="103"/>
      <c r="U58" s="102"/>
      <c r="V58" s="103"/>
      <c r="W58" s="104"/>
      <c r="X58" s="104"/>
      <c r="Y58" s="104"/>
      <c r="Z58" s="104"/>
      <c r="AD58" s="49" t="s">
        <v>1194</v>
      </c>
    </row>
    <row r="59" spans="1:26" ht="17.25" customHeight="1">
      <c r="A59" s="49">
        <v>47</v>
      </c>
      <c r="B59" s="97"/>
      <c r="C59" s="105"/>
      <c r="D59" s="99"/>
      <c r="E59" s="100"/>
      <c r="F59" s="101"/>
      <c r="G59" s="102"/>
      <c r="H59" s="103"/>
      <c r="I59" s="102"/>
      <c r="J59" s="103"/>
      <c r="K59" s="123"/>
      <c r="L59" s="124"/>
      <c r="M59" s="125"/>
      <c r="N59" s="124"/>
      <c r="O59" s="125"/>
      <c r="P59" s="124"/>
      <c r="Q59" s="102"/>
      <c r="R59" s="103"/>
      <c r="S59" s="102"/>
      <c r="T59" s="103"/>
      <c r="U59" s="102"/>
      <c r="V59" s="103"/>
      <c r="W59" s="104"/>
      <c r="X59" s="104"/>
      <c r="Y59" s="104"/>
      <c r="Z59" s="104"/>
    </row>
    <row r="60" spans="1:26" ht="17.25" customHeight="1">
      <c r="A60" s="49">
        <v>48</v>
      </c>
      <c r="B60" s="97"/>
      <c r="C60" s="105"/>
      <c r="D60" s="99"/>
      <c r="E60" s="100"/>
      <c r="F60" s="101"/>
      <c r="G60" s="102"/>
      <c r="H60" s="103"/>
      <c r="I60" s="102"/>
      <c r="J60" s="103"/>
      <c r="K60" s="123"/>
      <c r="L60" s="124"/>
      <c r="M60" s="125"/>
      <c r="N60" s="124"/>
      <c r="O60" s="125"/>
      <c r="P60" s="124"/>
      <c r="Q60" s="102"/>
      <c r="R60" s="103"/>
      <c r="S60" s="102"/>
      <c r="T60" s="103"/>
      <c r="U60" s="102"/>
      <c r="V60" s="103"/>
      <c r="W60" s="104"/>
      <c r="X60" s="104"/>
      <c r="Y60" s="104"/>
      <c r="Z60" s="104"/>
    </row>
    <row r="61" spans="1:26" ht="17.25" customHeight="1">
      <c r="A61" s="49">
        <v>49</v>
      </c>
      <c r="B61" s="97"/>
      <c r="C61" s="105"/>
      <c r="D61" s="99"/>
      <c r="E61" s="100"/>
      <c r="F61" s="101"/>
      <c r="G61" s="102"/>
      <c r="H61" s="103"/>
      <c r="I61" s="102"/>
      <c r="J61" s="103"/>
      <c r="K61" s="123"/>
      <c r="L61" s="124"/>
      <c r="M61" s="125"/>
      <c r="N61" s="124"/>
      <c r="O61" s="125"/>
      <c r="P61" s="124"/>
      <c r="Q61" s="102"/>
      <c r="R61" s="103"/>
      <c r="S61" s="102"/>
      <c r="T61" s="103"/>
      <c r="U61" s="102"/>
      <c r="V61" s="103"/>
      <c r="W61" s="104"/>
      <c r="X61" s="104"/>
      <c r="Y61" s="104"/>
      <c r="Z61" s="104"/>
    </row>
    <row r="62" spans="1:26" ht="17.25" customHeight="1">
      <c r="A62" s="49">
        <v>50</v>
      </c>
      <c r="B62" s="97"/>
      <c r="C62" s="105"/>
      <c r="D62" s="99"/>
      <c r="E62" s="100"/>
      <c r="F62" s="101"/>
      <c r="G62" s="102"/>
      <c r="H62" s="103"/>
      <c r="I62" s="102"/>
      <c r="J62" s="103"/>
      <c r="K62" s="123"/>
      <c r="L62" s="124"/>
      <c r="M62" s="125"/>
      <c r="N62" s="124"/>
      <c r="O62" s="125"/>
      <c r="P62" s="124"/>
      <c r="Q62" s="102"/>
      <c r="R62" s="103"/>
      <c r="S62" s="102"/>
      <c r="T62" s="103"/>
      <c r="U62" s="102"/>
      <c r="V62" s="103"/>
      <c r="W62" s="104"/>
      <c r="X62" s="104"/>
      <c r="Y62" s="104"/>
      <c r="Z62" s="104"/>
    </row>
    <row r="63" spans="1:26" ht="17.25" customHeight="1">
      <c r="A63" s="49">
        <v>51</v>
      </c>
      <c r="B63" s="97"/>
      <c r="C63" s="105"/>
      <c r="D63" s="99"/>
      <c r="E63" s="100"/>
      <c r="F63" s="101"/>
      <c r="G63" s="102"/>
      <c r="H63" s="103"/>
      <c r="I63" s="102"/>
      <c r="J63" s="103"/>
      <c r="K63" s="123"/>
      <c r="L63" s="124"/>
      <c r="M63" s="125"/>
      <c r="N63" s="124"/>
      <c r="O63" s="125"/>
      <c r="P63" s="124"/>
      <c r="Q63" s="102"/>
      <c r="R63" s="103"/>
      <c r="S63" s="102"/>
      <c r="T63" s="103"/>
      <c r="U63" s="102"/>
      <c r="V63" s="103"/>
      <c r="W63" s="104"/>
      <c r="X63" s="104"/>
      <c r="Y63" s="104"/>
      <c r="Z63" s="104"/>
    </row>
    <row r="64" spans="1:26" ht="17.25" customHeight="1">
      <c r="A64" s="49">
        <v>52</v>
      </c>
      <c r="B64" s="97"/>
      <c r="C64" s="105"/>
      <c r="D64" s="99"/>
      <c r="E64" s="100"/>
      <c r="F64" s="101"/>
      <c r="G64" s="102"/>
      <c r="H64" s="103"/>
      <c r="I64" s="102"/>
      <c r="J64" s="103"/>
      <c r="K64" s="123"/>
      <c r="L64" s="124"/>
      <c r="M64" s="125"/>
      <c r="N64" s="124"/>
      <c r="O64" s="125"/>
      <c r="P64" s="124"/>
      <c r="Q64" s="102"/>
      <c r="R64" s="103"/>
      <c r="S64" s="102"/>
      <c r="T64" s="103"/>
      <c r="U64" s="102"/>
      <c r="V64" s="103"/>
      <c r="W64" s="104"/>
      <c r="X64" s="104"/>
      <c r="Y64" s="104"/>
      <c r="Z64" s="104"/>
    </row>
    <row r="65" spans="1:26" ht="17.25" customHeight="1">
      <c r="A65" s="49">
        <v>53</v>
      </c>
      <c r="B65" s="97"/>
      <c r="C65" s="105"/>
      <c r="D65" s="99"/>
      <c r="E65" s="100"/>
      <c r="F65" s="101"/>
      <c r="G65" s="102"/>
      <c r="H65" s="103"/>
      <c r="I65" s="102"/>
      <c r="J65" s="103"/>
      <c r="K65" s="123"/>
      <c r="L65" s="124"/>
      <c r="M65" s="125"/>
      <c r="N65" s="124"/>
      <c r="O65" s="125"/>
      <c r="P65" s="124"/>
      <c r="Q65" s="102"/>
      <c r="R65" s="103"/>
      <c r="S65" s="102"/>
      <c r="T65" s="103"/>
      <c r="U65" s="102"/>
      <c r="V65" s="103"/>
      <c r="W65" s="104"/>
      <c r="X65" s="104"/>
      <c r="Y65" s="104"/>
      <c r="Z65" s="104"/>
    </row>
    <row r="66" spans="1:26" ht="17.25" customHeight="1">
      <c r="A66" s="49">
        <v>54</v>
      </c>
      <c r="B66" s="97"/>
      <c r="C66" s="105"/>
      <c r="D66" s="99"/>
      <c r="E66" s="100"/>
      <c r="F66" s="101"/>
      <c r="G66" s="102"/>
      <c r="H66" s="103"/>
      <c r="I66" s="102"/>
      <c r="J66" s="103"/>
      <c r="K66" s="123"/>
      <c r="L66" s="124"/>
      <c r="M66" s="125"/>
      <c r="N66" s="124"/>
      <c r="O66" s="125"/>
      <c r="P66" s="124"/>
      <c r="Q66" s="102"/>
      <c r="R66" s="103"/>
      <c r="S66" s="102"/>
      <c r="T66" s="103"/>
      <c r="U66" s="102"/>
      <c r="V66" s="103"/>
      <c r="W66" s="104"/>
      <c r="X66" s="104"/>
      <c r="Y66" s="104"/>
      <c r="Z66" s="104"/>
    </row>
    <row r="67" spans="1:26" ht="17.25" customHeight="1">
      <c r="A67" s="49">
        <v>55</v>
      </c>
      <c r="B67" s="97"/>
      <c r="C67" s="105"/>
      <c r="D67" s="99"/>
      <c r="E67" s="100"/>
      <c r="F67" s="101"/>
      <c r="G67" s="102"/>
      <c r="H67" s="103"/>
      <c r="I67" s="102"/>
      <c r="J67" s="103"/>
      <c r="K67" s="123"/>
      <c r="L67" s="124"/>
      <c r="M67" s="125"/>
      <c r="N67" s="124"/>
      <c r="O67" s="125"/>
      <c r="P67" s="124"/>
      <c r="Q67" s="102"/>
      <c r="R67" s="103"/>
      <c r="S67" s="102"/>
      <c r="T67" s="103"/>
      <c r="U67" s="102"/>
      <c r="V67" s="103"/>
      <c r="W67" s="104"/>
      <c r="X67" s="104"/>
      <c r="Y67" s="104"/>
      <c r="Z67" s="104"/>
    </row>
    <row r="68" spans="1:26" ht="15.75" customHeight="1">
      <c r="A68" s="49">
        <v>56</v>
      </c>
      <c r="B68" s="97"/>
      <c r="C68" s="98"/>
      <c r="D68" s="99"/>
      <c r="E68" s="100"/>
      <c r="F68" s="101"/>
      <c r="G68" s="102"/>
      <c r="H68" s="103"/>
      <c r="I68" s="102"/>
      <c r="J68" s="103"/>
      <c r="K68" s="123"/>
      <c r="L68" s="124"/>
      <c r="M68" s="125"/>
      <c r="N68" s="124"/>
      <c r="O68" s="125"/>
      <c r="P68" s="124"/>
      <c r="Q68" s="102"/>
      <c r="R68" s="103"/>
      <c r="S68" s="102"/>
      <c r="T68" s="103"/>
      <c r="U68" s="102"/>
      <c r="V68" s="103"/>
      <c r="W68" s="104"/>
      <c r="X68" s="104"/>
      <c r="Y68" s="104"/>
      <c r="Z68" s="104"/>
    </row>
    <row r="69" spans="1:26" ht="15.75" customHeight="1">
      <c r="A69" s="49">
        <v>57</v>
      </c>
      <c r="B69" s="97"/>
      <c r="C69" s="98"/>
      <c r="D69" s="99"/>
      <c r="E69" s="100"/>
      <c r="F69" s="101"/>
      <c r="G69" s="102"/>
      <c r="H69" s="103"/>
      <c r="I69" s="102"/>
      <c r="J69" s="103"/>
      <c r="K69" s="123"/>
      <c r="L69" s="124"/>
      <c r="M69" s="125"/>
      <c r="N69" s="124"/>
      <c r="O69" s="125"/>
      <c r="P69" s="124"/>
      <c r="Q69" s="102"/>
      <c r="R69" s="103"/>
      <c r="S69" s="102"/>
      <c r="T69" s="103"/>
      <c r="U69" s="102"/>
      <c r="V69" s="103"/>
      <c r="W69" s="104"/>
      <c r="X69" s="104"/>
      <c r="Y69" s="104"/>
      <c r="Z69" s="104"/>
    </row>
    <row r="70" spans="1:26" ht="15.75" customHeight="1">
      <c r="A70" s="49">
        <v>58</v>
      </c>
      <c r="B70" s="97"/>
      <c r="C70" s="98"/>
      <c r="D70" s="99"/>
      <c r="E70" s="100"/>
      <c r="F70" s="101"/>
      <c r="G70" s="102"/>
      <c r="H70" s="103"/>
      <c r="I70" s="102"/>
      <c r="J70" s="103"/>
      <c r="K70" s="123"/>
      <c r="L70" s="124"/>
      <c r="M70" s="125"/>
      <c r="N70" s="124"/>
      <c r="O70" s="125"/>
      <c r="P70" s="124"/>
      <c r="Q70" s="102"/>
      <c r="R70" s="103"/>
      <c r="S70" s="102"/>
      <c r="T70" s="103"/>
      <c r="U70" s="102"/>
      <c r="V70" s="103"/>
      <c r="W70" s="104"/>
      <c r="X70" s="104"/>
      <c r="Y70" s="104"/>
      <c r="Z70" s="104"/>
    </row>
    <row r="71" spans="1:26" ht="15.75" customHeight="1">
      <c r="A71" s="49">
        <v>59</v>
      </c>
      <c r="B71" s="97"/>
      <c r="C71" s="98"/>
      <c r="D71" s="99"/>
      <c r="E71" s="100"/>
      <c r="F71" s="101"/>
      <c r="G71" s="102"/>
      <c r="H71" s="103"/>
      <c r="I71" s="102"/>
      <c r="J71" s="103"/>
      <c r="K71" s="123"/>
      <c r="L71" s="124"/>
      <c r="M71" s="125"/>
      <c r="N71" s="124"/>
      <c r="O71" s="125"/>
      <c r="P71" s="124"/>
      <c r="Q71" s="102"/>
      <c r="R71" s="103"/>
      <c r="S71" s="102"/>
      <c r="T71" s="103"/>
      <c r="U71" s="102"/>
      <c r="V71" s="103"/>
      <c r="W71" s="104"/>
      <c r="X71" s="104"/>
      <c r="Y71" s="104"/>
      <c r="Z71" s="104"/>
    </row>
    <row r="72" spans="1:26" ht="15.75" customHeight="1">
      <c r="A72" s="49">
        <v>60</v>
      </c>
      <c r="B72" s="97"/>
      <c r="C72" s="98"/>
      <c r="D72" s="99"/>
      <c r="E72" s="100"/>
      <c r="F72" s="101"/>
      <c r="G72" s="102"/>
      <c r="H72" s="103"/>
      <c r="I72" s="102"/>
      <c r="J72" s="103"/>
      <c r="K72" s="123"/>
      <c r="L72" s="124"/>
      <c r="M72" s="125"/>
      <c r="N72" s="124"/>
      <c r="O72" s="125"/>
      <c r="P72" s="124"/>
      <c r="Q72" s="102"/>
      <c r="R72" s="103"/>
      <c r="S72" s="102"/>
      <c r="T72" s="103"/>
      <c r="U72" s="102"/>
      <c r="V72" s="103"/>
      <c r="W72" s="104"/>
      <c r="X72" s="104"/>
      <c r="Y72" s="104"/>
      <c r="Z72" s="104"/>
    </row>
    <row r="73" spans="1:26" ht="15.75" customHeight="1">
      <c r="A73" s="49">
        <v>61</v>
      </c>
      <c r="B73" s="97"/>
      <c r="C73" s="98"/>
      <c r="D73" s="99"/>
      <c r="E73" s="100"/>
      <c r="F73" s="101"/>
      <c r="G73" s="102"/>
      <c r="H73" s="103"/>
      <c r="I73" s="102"/>
      <c r="J73" s="103"/>
      <c r="K73" s="123"/>
      <c r="L73" s="124"/>
      <c r="M73" s="125"/>
      <c r="N73" s="124"/>
      <c r="O73" s="125"/>
      <c r="P73" s="124"/>
      <c r="Q73" s="102"/>
      <c r="R73" s="103"/>
      <c r="S73" s="102"/>
      <c r="T73" s="103"/>
      <c r="U73" s="102"/>
      <c r="V73" s="103"/>
      <c r="W73" s="104"/>
      <c r="X73" s="104"/>
      <c r="Y73" s="104"/>
      <c r="Z73" s="104"/>
    </row>
    <row r="74" spans="1:26" ht="15.75" customHeight="1">
      <c r="A74" s="49">
        <v>62</v>
      </c>
      <c r="B74" s="97"/>
      <c r="C74" s="98"/>
      <c r="D74" s="99"/>
      <c r="E74" s="100"/>
      <c r="F74" s="101"/>
      <c r="G74" s="102"/>
      <c r="H74" s="103"/>
      <c r="I74" s="102"/>
      <c r="J74" s="103"/>
      <c r="K74" s="123"/>
      <c r="L74" s="124"/>
      <c r="M74" s="125"/>
      <c r="N74" s="124"/>
      <c r="O74" s="125"/>
      <c r="P74" s="124"/>
      <c r="Q74" s="102"/>
      <c r="R74" s="103"/>
      <c r="S74" s="102"/>
      <c r="T74" s="103"/>
      <c r="U74" s="102"/>
      <c r="V74" s="103"/>
      <c r="W74" s="104"/>
      <c r="X74" s="104"/>
      <c r="Y74" s="104"/>
      <c r="Z74" s="104"/>
    </row>
    <row r="75" spans="1:26" ht="15.75" customHeight="1">
      <c r="A75" s="49">
        <v>63</v>
      </c>
      <c r="B75" s="97"/>
      <c r="C75" s="98"/>
      <c r="D75" s="99"/>
      <c r="E75" s="100"/>
      <c r="F75" s="101"/>
      <c r="G75" s="102"/>
      <c r="H75" s="103"/>
      <c r="I75" s="102"/>
      <c r="J75" s="103"/>
      <c r="K75" s="123"/>
      <c r="L75" s="124"/>
      <c r="M75" s="125"/>
      <c r="N75" s="124"/>
      <c r="O75" s="125"/>
      <c r="P75" s="124"/>
      <c r="Q75" s="102"/>
      <c r="R75" s="103"/>
      <c r="S75" s="102"/>
      <c r="T75" s="103"/>
      <c r="U75" s="102"/>
      <c r="V75" s="103"/>
      <c r="W75" s="104"/>
      <c r="X75" s="104"/>
      <c r="Y75" s="104"/>
      <c r="Z75" s="104"/>
    </row>
    <row r="76" spans="1:26" ht="15.75" customHeight="1">
      <c r="A76" s="49">
        <v>64</v>
      </c>
      <c r="B76" s="97"/>
      <c r="C76" s="105"/>
      <c r="D76" s="99"/>
      <c r="E76" s="100"/>
      <c r="F76" s="101"/>
      <c r="G76" s="102"/>
      <c r="H76" s="103"/>
      <c r="I76" s="102"/>
      <c r="J76" s="103"/>
      <c r="K76" s="123"/>
      <c r="L76" s="124"/>
      <c r="M76" s="125"/>
      <c r="N76" s="124"/>
      <c r="O76" s="125"/>
      <c r="P76" s="124"/>
      <c r="Q76" s="102"/>
      <c r="R76" s="103"/>
      <c r="S76" s="102"/>
      <c r="T76" s="103"/>
      <c r="U76" s="102"/>
      <c r="V76" s="103"/>
      <c r="W76" s="104"/>
      <c r="X76" s="104"/>
      <c r="Y76" s="104"/>
      <c r="Z76" s="104"/>
    </row>
    <row r="77" spans="1:26" ht="15.75" customHeight="1">
      <c r="A77" s="49">
        <v>65</v>
      </c>
      <c r="B77" s="97"/>
      <c r="C77" s="105"/>
      <c r="D77" s="99"/>
      <c r="E77" s="100"/>
      <c r="F77" s="101"/>
      <c r="G77" s="102"/>
      <c r="H77" s="103"/>
      <c r="I77" s="102"/>
      <c r="J77" s="103"/>
      <c r="K77" s="123"/>
      <c r="L77" s="124"/>
      <c r="M77" s="125"/>
      <c r="N77" s="124"/>
      <c r="O77" s="125"/>
      <c r="P77" s="124"/>
      <c r="Q77" s="102"/>
      <c r="R77" s="103"/>
      <c r="S77" s="102"/>
      <c r="T77" s="103"/>
      <c r="U77" s="102"/>
      <c r="V77" s="103"/>
      <c r="W77" s="104"/>
      <c r="X77" s="104"/>
      <c r="Y77" s="104"/>
      <c r="Z77" s="104"/>
    </row>
    <row r="78" spans="1:26" ht="15.75" customHeight="1">
      <c r="A78" s="49">
        <v>66</v>
      </c>
      <c r="B78" s="97"/>
      <c r="C78" s="105"/>
      <c r="D78" s="99"/>
      <c r="E78" s="100"/>
      <c r="F78" s="101"/>
      <c r="G78" s="102"/>
      <c r="H78" s="103"/>
      <c r="I78" s="102"/>
      <c r="J78" s="103"/>
      <c r="K78" s="123"/>
      <c r="L78" s="124"/>
      <c r="M78" s="125"/>
      <c r="N78" s="124"/>
      <c r="O78" s="125"/>
      <c r="P78" s="124"/>
      <c r="Q78" s="102"/>
      <c r="R78" s="103"/>
      <c r="S78" s="102"/>
      <c r="T78" s="103"/>
      <c r="U78" s="102"/>
      <c r="V78" s="103"/>
      <c r="W78" s="104"/>
      <c r="X78" s="104"/>
      <c r="Y78" s="104"/>
      <c r="Z78" s="104"/>
    </row>
    <row r="79" spans="1:26" ht="15.75" customHeight="1">
      <c r="A79" s="49">
        <v>67</v>
      </c>
      <c r="B79" s="97"/>
      <c r="C79" s="105"/>
      <c r="D79" s="99"/>
      <c r="E79" s="100"/>
      <c r="F79" s="101"/>
      <c r="G79" s="102"/>
      <c r="H79" s="103"/>
      <c r="I79" s="102"/>
      <c r="J79" s="103"/>
      <c r="K79" s="123"/>
      <c r="L79" s="124"/>
      <c r="M79" s="125"/>
      <c r="N79" s="124"/>
      <c r="O79" s="125"/>
      <c r="P79" s="124"/>
      <c r="Q79" s="102"/>
      <c r="R79" s="103"/>
      <c r="S79" s="102"/>
      <c r="T79" s="103"/>
      <c r="U79" s="102"/>
      <c r="V79" s="103"/>
      <c r="W79" s="104"/>
      <c r="X79" s="104"/>
      <c r="Y79" s="104"/>
      <c r="Z79" s="104"/>
    </row>
    <row r="80" spans="1:26" ht="15.75" customHeight="1">
      <c r="A80" s="49">
        <v>68</v>
      </c>
      <c r="B80" s="97"/>
      <c r="C80" s="105"/>
      <c r="D80" s="99"/>
      <c r="E80" s="100"/>
      <c r="F80" s="101"/>
      <c r="G80" s="102"/>
      <c r="H80" s="103"/>
      <c r="I80" s="102"/>
      <c r="J80" s="103"/>
      <c r="K80" s="123"/>
      <c r="L80" s="124"/>
      <c r="M80" s="125"/>
      <c r="N80" s="124"/>
      <c r="O80" s="125"/>
      <c r="P80" s="124"/>
      <c r="Q80" s="102"/>
      <c r="R80" s="103"/>
      <c r="S80" s="102"/>
      <c r="T80" s="103"/>
      <c r="U80" s="102"/>
      <c r="V80" s="103"/>
      <c r="W80" s="104"/>
      <c r="X80" s="104"/>
      <c r="Y80" s="104"/>
      <c r="Z80" s="104"/>
    </row>
    <row r="81" spans="1:26" ht="15.75" customHeight="1">
      <c r="A81" s="49">
        <v>69</v>
      </c>
      <c r="B81" s="97"/>
      <c r="C81" s="105"/>
      <c r="D81" s="99"/>
      <c r="E81" s="100"/>
      <c r="F81" s="101"/>
      <c r="G81" s="102"/>
      <c r="H81" s="103"/>
      <c r="I81" s="102"/>
      <c r="J81" s="103"/>
      <c r="K81" s="123"/>
      <c r="L81" s="124"/>
      <c r="M81" s="125"/>
      <c r="N81" s="124"/>
      <c r="O81" s="125"/>
      <c r="P81" s="124"/>
      <c r="Q81" s="102"/>
      <c r="R81" s="103"/>
      <c r="S81" s="102"/>
      <c r="T81" s="103"/>
      <c r="U81" s="102"/>
      <c r="V81" s="103"/>
      <c r="W81" s="104"/>
      <c r="X81" s="104"/>
      <c r="Y81" s="104"/>
      <c r="Z81" s="104"/>
    </row>
    <row r="82" spans="1:26" ht="15.75" customHeight="1">
      <c r="A82" s="49">
        <v>70</v>
      </c>
      <c r="B82" s="97"/>
      <c r="C82" s="105"/>
      <c r="D82" s="99"/>
      <c r="E82" s="100"/>
      <c r="F82" s="101"/>
      <c r="G82" s="102"/>
      <c r="H82" s="103"/>
      <c r="I82" s="102"/>
      <c r="J82" s="103"/>
      <c r="K82" s="123"/>
      <c r="L82" s="124"/>
      <c r="M82" s="125"/>
      <c r="N82" s="124"/>
      <c r="O82" s="125"/>
      <c r="P82" s="124"/>
      <c r="Q82" s="102"/>
      <c r="R82" s="103"/>
      <c r="S82" s="102"/>
      <c r="T82" s="103"/>
      <c r="U82" s="102"/>
      <c r="V82" s="103"/>
      <c r="W82" s="104"/>
      <c r="X82" s="104"/>
      <c r="Y82" s="104"/>
      <c r="Z82" s="104"/>
    </row>
    <row r="83" spans="1:26" ht="15.75" customHeight="1">
      <c r="A83" s="49">
        <v>71</v>
      </c>
      <c r="B83" s="97"/>
      <c r="C83" s="105"/>
      <c r="D83" s="99"/>
      <c r="E83" s="100"/>
      <c r="F83" s="101"/>
      <c r="G83" s="102"/>
      <c r="H83" s="103"/>
      <c r="I83" s="102"/>
      <c r="J83" s="103"/>
      <c r="K83" s="123"/>
      <c r="L83" s="124"/>
      <c r="M83" s="125"/>
      <c r="N83" s="124"/>
      <c r="O83" s="125"/>
      <c r="P83" s="124"/>
      <c r="Q83" s="102"/>
      <c r="R83" s="103"/>
      <c r="S83" s="102"/>
      <c r="T83" s="103"/>
      <c r="U83" s="102"/>
      <c r="V83" s="103"/>
      <c r="W83" s="104"/>
      <c r="X83" s="104"/>
      <c r="Y83" s="104"/>
      <c r="Z83" s="104"/>
    </row>
    <row r="84" spans="1:26" ht="15.75" customHeight="1">
      <c r="A84" s="49">
        <v>72</v>
      </c>
      <c r="B84" s="97"/>
      <c r="C84" s="105"/>
      <c r="D84" s="99"/>
      <c r="E84" s="100"/>
      <c r="F84" s="101"/>
      <c r="G84" s="102"/>
      <c r="H84" s="103"/>
      <c r="I84" s="102"/>
      <c r="J84" s="103"/>
      <c r="K84" s="123"/>
      <c r="L84" s="124"/>
      <c r="M84" s="125"/>
      <c r="N84" s="124"/>
      <c r="O84" s="125"/>
      <c r="P84" s="124"/>
      <c r="Q84" s="102"/>
      <c r="R84" s="103"/>
      <c r="S84" s="102"/>
      <c r="T84" s="103"/>
      <c r="U84" s="102"/>
      <c r="V84" s="103"/>
      <c r="W84" s="104"/>
      <c r="X84" s="104"/>
      <c r="Y84" s="104"/>
      <c r="Z84" s="104"/>
    </row>
    <row r="85" spans="1:26" ht="15.75" customHeight="1">
      <c r="A85" s="49">
        <v>73</v>
      </c>
      <c r="B85" s="97"/>
      <c r="C85" s="105"/>
      <c r="D85" s="99"/>
      <c r="E85" s="100"/>
      <c r="F85" s="101"/>
      <c r="G85" s="102"/>
      <c r="H85" s="103"/>
      <c r="I85" s="102"/>
      <c r="J85" s="103"/>
      <c r="K85" s="123"/>
      <c r="L85" s="124"/>
      <c r="M85" s="125"/>
      <c r="N85" s="124"/>
      <c r="O85" s="125"/>
      <c r="P85" s="124"/>
      <c r="Q85" s="102"/>
      <c r="R85" s="103"/>
      <c r="S85" s="102"/>
      <c r="T85" s="103"/>
      <c r="U85" s="102"/>
      <c r="V85" s="103"/>
      <c r="W85" s="104"/>
      <c r="X85" s="104"/>
      <c r="Y85" s="104"/>
      <c r="Z85" s="104"/>
    </row>
    <row r="86" spans="1:26" ht="15.75" customHeight="1">
      <c r="A86" s="49">
        <v>74</v>
      </c>
      <c r="B86" s="97"/>
      <c r="C86" s="105"/>
      <c r="D86" s="99"/>
      <c r="E86" s="100"/>
      <c r="F86" s="101"/>
      <c r="G86" s="102"/>
      <c r="H86" s="106"/>
      <c r="I86" s="102"/>
      <c r="J86" s="103"/>
      <c r="K86" s="123"/>
      <c r="L86" s="124"/>
      <c r="M86" s="125"/>
      <c r="N86" s="124"/>
      <c r="O86" s="125"/>
      <c r="P86" s="124"/>
      <c r="Q86" s="102"/>
      <c r="R86" s="103"/>
      <c r="S86" s="102"/>
      <c r="T86" s="103"/>
      <c r="U86" s="102"/>
      <c r="V86" s="103"/>
      <c r="W86" s="104"/>
      <c r="X86" s="104"/>
      <c r="Y86" s="104"/>
      <c r="Z86" s="104"/>
    </row>
    <row r="87" spans="1:26" ht="15.75" customHeight="1">
      <c r="A87" s="49">
        <v>75</v>
      </c>
      <c r="B87" s="97"/>
      <c r="C87" s="105"/>
      <c r="D87" s="99"/>
      <c r="E87" s="100"/>
      <c r="F87" s="101"/>
      <c r="G87" s="102"/>
      <c r="H87" s="106"/>
      <c r="I87" s="102"/>
      <c r="J87" s="103"/>
      <c r="K87" s="123"/>
      <c r="L87" s="124"/>
      <c r="M87" s="125"/>
      <c r="N87" s="124"/>
      <c r="O87" s="125"/>
      <c r="P87" s="124"/>
      <c r="Q87" s="102"/>
      <c r="R87" s="103"/>
      <c r="S87" s="102"/>
      <c r="T87" s="103"/>
      <c r="U87" s="102"/>
      <c r="V87" s="103"/>
      <c r="W87" s="104"/>
      <c r="X87" s="104"/>
      <c r="Y87" s="104"/>
      <c r="Z87" s="104"/>
    </row>
    <row r="88" spans="1:26" ht="15.75" customHeight="1">
      <c r="A88" s="49">
        <v>76</v>
      </c>
      <c r="B88" s="97"/>
      <c r="C88" s="105"/>
      <c r="D88" s="99"/>
      <c r="E88" s="100"/>
      <c r="F88" s="101"/>
      <c r="G88" s="102"/>
      <c r="H88" s="106"/>
      <c r="I88" s="102"/>
      <c r="J88" s="103"/>
      <c r="K88" s="123"/>
      <c r="L88" s="124"/>
      <c r="M88" s="125"/>
      <c r="N88" s="124"/>
      <c r="O88" s="125"/>
      <c r="P88" s="124"/>
      <c r="Q88" s="102"/>
      <c r="R88" s="103"/>
      <c r="S88" s="102"/>
      <c r="T88" s="103"/>
      <c r="U88" s="102"/>
      <c r="V88" s="103"/>
      <c r="W88" s="104"/>
      <c r="X88" s="104"/>
      <c r="Y88" s="104"/>
      <c r="Z88" s="104"/>
    </row>
    <row r="89" spans="1:26" ht="15.75" customHeight="1">
      <c r="A89" s="49">
        <v>77</v>
      </c>
      <c r="B89" s="97"/>
      <c r="C89" s="105"/>
      <c r="D89" s="99"/>
      <c r="E89" s="100"/>
      <c r="F89" s="101"/>
      <c r="G89" s="102"/>
      <c r="H89" s="106"/>
      <c r="I89" s="102"/>
      <c r="J89" s="103"/>
      <c r="K89" s="123"/>
      <c r="L89" s="124"/>
      <c r="M89" s="125"/>
      <c r="N89" s="124"/>
      <c r="O89" s="125"/>
      <c r="P89" s="124"/>
      <c r="Q89" s="102"/>
      <c r="R89" s="103"/>
      <c r="S89" s="102"/>
      <c r="T89" s="103"/>
      <c r="U89" s="102"/>
      <c r="V89" s="103"/>
      <c r="W89" s="104"/>
      <c r="X89" s="104"/>
      <c r="Y89" s="104"/>
      <c r="Z89" s="104"/>
    </row>
    <row r="90" spans="1:26" ht="15.75" customHeight="1">
      <c r="A90" s="49">
        <v>78</v>
      </c>
      <c r="B90" s="97"/>
      <c r="C90" s="105"/>
      <c r="D90" s="99"/>
      <c r="E90" s="100"/>
      <c r="F90" s="101"/>
      <c r="G90" s="102"/>
      <c r="H90" s="106"/>
      <c r="I90" s="102"/>
      <c r="J90" s="103"/>
      <c r="K90" s="123"/>
      <c r="L90" s="124"/>
      <c r="M90" s="125"/>
      <c r="N90" s="124"/>
      <c r="O90" s="125"/>
      <c r="P90" s="124"/>
      <c r="Q90" s="102"/>
      <c r="R90" s="103"/>
      <c r="S90" s="102"/>
      <c r="T90" s="103"/>
      <c r="U90" s="102"/>
      <c r="V90" s="103"/>
      <c r="W90" s="104"/>
      <c r="X90" s="104"/>
      <c r="Y90" s="104"/>
      <c r="Z90" s="104"/>
    </row>
    <row r="91" spans="1:26" ht="15.75" customHeight="1">
      <c r="A91" s="49">
        <v>79</v>
      </c>
      <c r="B91" s="97"/>
      <c r="C91" s="105"/>
      <c r="D91" s="99"/>
      <c r="E91" s="100"/>
      <c r="F91" s="101"/>
      <c r="G91" s="102"/>
      <c r="H91" s="106"/>
      <c r="I91" s="102"/>
      <c r="J91" s="103"/>
      <c r="K91" s="123"/>
      <c r="L91" s="124"/>
      <c r="M91" s="125"/>
      <c r="N91" s="124"/>
      <c r="O91" s="125"/>
      <c r="P91" s="124"/>
      <c r="Q91" s="102"/>
      <c r="R91" s="103"/>
      <c r="S91" s="102"/>
      <c r="T91" s="103"/>
      <c r="U91" s="102"/>
      <c r="V91" s="103"/>
      <c r="W91" s="104"/>
      <c r="X91" s="104"/>
      <c r="Y91" s="104"/>
      <c r="Z91" s="104"/>
    </row>
    <row r="92" spans="1:26" ht="15.75" customHeight="1">
      <c r="A92" s="49">
        <v>80</v>
      </c>
      <c r="B92" s="97"/>
      <c r="C92" s="105"/>
      <c r="D92" s="99"/>
      <c r="E92" s="100"/>
      <c r="F92" s="101"/>
      <c r="G92" s="102"/>
      <c r="H92" s="106"/>
      <c r="I92" s="102"/>
      <c r="J92" s="103"/>
      <c r="K92" s="123"/>
      <c r="L92" s="124"/>
      <c r="M92" s="125"/>
      <c r="N92" s="124"/>
      <c r="O92" s="125"/>
      <c r="P92" s="124"/>
      <c r="Q92" s="102"/>
      <c r="R92" s="103"/>
      <c r="S92" s="102"/>
      <c r="T92" s="103"/>
      <c r="U92" s="102"/>
      <c r="V92" s="103"/>
      <c r="W92" s="104"/>
      <c r="X92" s="104"/>
      <c r="Y92" s="104"/>
      <c r="Z92" s="104"/>
    </row>
    <row r="93" spans="1:26" ht="15.75" customHeight="1">
      <c r="A93" s="49">
        <v>81</v>
      </c>
      <c r="B93" s="97"/>
      <c r="C93" s="105"/>
      <c r="D93" s="99"/>
      <c r="E93" s="100"/>
      <c r="F93" s="101"/>
      <c r="G93" s="102"/>
      <c r="H93" s="106"/>
      <c r="I93" s="102"/>
      <c r="J93" s="103"/>
      <c r="K93" s="123"/>
      <c r="L93" s="124"/>
      <c r="M93" s="125"/>
      <c r="N93" s="124"/>
      <c r="O93" s="125"/>
      <c r="P93" s="124"/>
      <c r="Q93" s="102"/>
      <c r="R93" s="103"/>
      <c r="S93" s="102"/>
      <c r="T93" s="103"/>
      <c r="U93" s="102"/>
      <c r="V93" s="103"/>
      <c r="W93" s="104"/>
      <c r="X93" s="104"/>
      <c r="Y93" s="104"/>
      <c r="Z93" s="104"/>
    </row>
    <row r="94" spans="1:26" ht="15.75" customHeight="1">
      <c r="A94" s="49">
        <v>82</v>
      </c>
      <c r="B94" s="97"/>
      <c r="C94" s="105"/>
      <c r="D94" s="99"/>
      <c r="E94" s="100"/>
      <c r="F94" s="101"/>
      <c r="G94" s="102"/>
      <c r="H94" s="106"/>
      <c r="I94" s="102"/>
      <c r="J94" s="103"/>
      <c r="K94" s="123"/>
      <c r="L94" s="124"/>
      <c r="M94" s="125"/>
      <c r="N94" s="124"/>
      <c r="O94" s="125"/>
      <c r="P94" s="124"/>
      <c r="Q94" s="102"/>
      <c r="R94" s="103"/>
      <c r="S94" s="102"/>
      <c r="T94" s="103"/>
      <c r="U94" s="102"/>
      <c r="V94" s="103"/>
      <c r="W94" s="104"/>
      <c r="X94" s="104"/>
      <c r="Y94" s="104"/>
      <c r="Z94" s="104"/>
    </row>
    <row r="95" spans="1:26" ht="15.75" customHeight="1">
      <c r="A95" s="49">
        <v>83</v>
      </c>
      <c r="B95" s="97"/>
      <c r="C95" s="105"/>
      <c r="D95" s="99"/>
      <c r="E95" s="100"/>
      <c r="F95" s="101"/>
      <c r="G95" s="102"/>
      <c r="H95" s="106"/>
      <c r="I95" s="102"/>
      <c r="J95" s="103"/>
      <c r="K95" s="123"/>
      <c r="L95" s="124"/>
      <c r="M95" s="125"/>
      <c r="N95" s="124"/>
      <c r="O95" s="125"/>
      <c r="P95" s="124"/>
      <c r="Q95" s="102"/>
      <c r="R95" s="103"/>
      <c r="S95" s="102"/>
      <c r="T95" s="103"/>
      <c r="U95" s="102"/>
      <c r="V95" s="103"/>
      <c r="W95" s="104"/>
      <c r="X95" s="104"/>
      <c r="Y95" s="104"/>
      <c r="Z95" s="104"/>
    </row>
    <row r="96" spans="1:26" ht="15.75" customHeight="1">
      <c r="A96" s="49">
        <v>84</v>
      </c>
      <c r="B96" s="97"/>
      <c r="C96" s="105"/>
      <c r="D96" s="99"/>
      <c r="E96" s="100"/>
      <c r="F96" s="101"/>
      <c r="G96" s="102"/>
      <c r="H96" s="106"/>
      <c r="I96" s="102"/>
      <c r="J96" s="103"/>
      <c r="K96" s="123"/>
      <c r="L96" s="124"/>
      <c r="M96" s="125"/>
      <c r="N96" s="124"/>
      <c r="O96" s="125"/>
      <c r="P96" s="124"/>
      <c r="Q96" s="102"/>
      <c r="R96" s="103"/>
      <c r="S96" s="102"/>
      <c r="T96" s="103"/>
      <c r="U96" s="102"/>
      <c r="V96" s="103"/>
      <c r="W96" s="104"/>
      <c r="X96" s="104"/>
      <c r="Y96" s="104"/>
      <c r="Z96" s="104"/>
    </row>
    <row r="97" spans="1:26" ht="15.75" customHeight="1">
      <c r="A97" s="49">
        <v>85</v>
      </c>
      <c r="B97" s="97"/>
      <c r="C97" s="105"/>
      <c r="D97" s="99"/>
      <c r="E97" s="100"/>
      <c r="F97" s="101"/>
      <c r="G97" s="102"/>
      <c r="H97" s="106"/>
      <c r="I97" s="102"/>
      <c r="J97" s="103"/>
      <c r="K97" s="123"/>
      <c r="L97" s="124"/>
      <c r="M97" s="125"/>
      <c r="N97" s="124"/>
      <c r="O97" s="125"/>
      <c r="P97" s="124"/>
      <c r="Q97" s="102"/>
      <c r="R97" s="103"/>
      <c r="S97" s="102"/>
      <c r="T97" s="103"/>
      <c r="U97" s="102"/>
      <c r="V97" s="103"/>
      <c r="W97" s="104"/>
      <c r="X97" s="104"/>
      <c r="Y97" s="104"/>
      <c r="Z97" s="104"/>
    </row>
    <row r="98" spans="1:26" ht="15.75" customHeight="1">
      <c r="A98" s="49">
        <v>86</v>
      </c>
      <c r="B98" s="97"/>
      <c r="C98" s="105"/>
      <c r="D98" s="99"/>
      <c r="E98" s="100"/>
      <c r="F98" s="101"/>
      <c r="G98" s="102"/>
      <c r="H98" s="106"/>
      <c r="I98" s="102"/>
      <c r="J98" s="103"/>
      <c r="K98" s="123"/>
      <c r="L98" s="124"/>
      <c r="M98" s="125"/>
      <c r="N98" s="124"/>
      <c r="O98" s="125"/>
      <c r="P98" s="124"/>
      <c r="Q98" s="102"/>
      <c r="R98" s="103"/>
      <c r="S98" s="102"/>
      <c r="T98" s="103"/>
      <c r="U98" s="102"/>
      <c r="V98" s="103"/>
      <c r="W98" s="104"/>
      <c r="X98" s="104"/>
      <c r="Y98" s="104"/>
      <c r="Z98" s="104"/>
    </row>
    <row r="99" spans="1:26" ht="15.75" customHeight="1">
      <c r="A99" s="49">
        <v>87</v>
      </c>
      <c r="B99" s="97"/>
      <c r="C99" s="105"/>
      <c r="D99" s="99"/>
      <c r="E99" s="100"/>
      <c r="F99" s="101"/>
      <c r="G99" s="102"/>
      <c r="H99" s="106"/>
      <c r="I99" s="102"/>
      <c r="J99" s="103"/>
      <c r="K99" s="123"/>
      <c r="L99" s="124"/>
      <c r="M99" s="125"/>
      <c r="N99" s="124"/>
      <c r="O99" s="125"/>
      <c r="P99" s="124"/>
      <c r="Q99" s="102"/>
      <c r="R99" s="103"/>
      <c r="S99" s="102"/>
      <c r="T99" s="103"/>
      <c r="U99" s="102"/>
      <c r="V99" s="103"/>
      <c r="W99" s="104"/>
      <c r="X99" s="104"/>
      <c r="Y99" s="104"/>
      <c r="Z99" s="104"/>
    </row>
    <row r="100" spans="1:26" ht="15.75" customHeight="1">
      <c r="A100" s="49">
        <v>88</v>
      </c>
      <c r="B100" s="97"/>
      <c r="C100" s="105"/>
      <c r="D100" s="99"/>
      <c r="E100" s="100"/>
      <c r="F100" s="101"/>
      <c r="G100" s="102"/>
      <c r="H100" s="106"/>
      <c r="I100" s="102"/>
      <c r="J100" s="103"/>
      <c r="K100" s="123"/>
      <c r="L100" s="124"/>
      <c r="M100" s="125"/>
      <c r="N100" s="124"/>
      <c r="O100" s="125"/>
      <c r="P100" s="124"/>
      <c r="Q100" s="102"/>
      <c r="R100" s="103"/>
      <c r="S100" s="102"/>
      <c r="T100" s="103"/>
      <c r="U100" s="102"/>
      <c r="V100" s="103"/>
      <c r="W100" s="104"/>
      <c r="X100" s="104"/>
      <c r="Y100" s="104"/>
      <c r="Z100" s="104"/>
    </row>
    <row r="101" spans="1:26" ht="15.75" customHeight="1">
      <c r="A101" s="49">
        <v>89</v>
      </c>
      <c r="B101" s="97"/>
      <c r="C101" s="105"/>
      <c r="D101" s="99"/>
      <c r="E101" s="100"/>
      <c r="F101" s="101"/>
      <c r="G101" s="102"/>
      <c r="H101" s="106"/>
      <c r="I101" s="102"/>
      <c r="J101" s="103"/>
      <c r="K101" s="123"/>
      <c r="L101" s="124"/>
      <c r="M101" s="125"/>
      <c r="N101" s="124"/>
      <c r="O101" s="125"/>
      <c r="P101" s="124"/>
      <c r="Q101" s="102"/>
      <c r="R101" s="103"/>
      <c r="S101" s="102"/>
      <c r="T101" s="103"/>
      <c r="U101" s="102"/>
      <c r="V101" s="103"/>
      <c r="W101" s="104"/>
      <c r="X101" s="104"/>
      <c r="Y101" s="104"/>
      <c r="Z101" s="104"/>
    </row>
    <row r="102" spans="1:26" ht="15.75" customHeight="1">
      <c r="A102" s="49">
        <v>90</v>
      </c>
      <c r="B102" s="97"/>
      <c r="C102" s="105"/>
      <c r="D102" s="99"/>
      <c r="E102" s="100"/>
      <c r="F102" s="101"/>
      <c r="G102" s="102"/>
      <c r="H102" s="106"/>
      <c r="I102" s="102"/>
      <c r="J102" s="103"/>
      <c r="K102" s="123"/>
      <c r="L102" s="124"/>
      <c r="M102" s="125"/>
      <c r="N102" s="124"/>
      <c r="O102" s="125"/>
      <c r="P102" s="124"/>
      <c r="Q102" s="102"/>
      <c r="R102" s="103"/>
      <c r="S102" s="102"/>
      <c r="T102" s="103"/>
      <c r="U102" s="102"/>
      <c r="V102" s="103"/>
      <c r="W102" s="104"/>
      <c r="X102" s="104"/>
      <c r="Y102" s="104"/>
      <c r="Z102" s="104"/>
    </row>
    <row r="103" spans="1:26" ht="15.75" customHeight="1">
      <c r="A103" s="49">
        <v>91</v>
      </c>
      <c r="B103" s="97"/>
      <c r="C103" s="105"/>
      <c r="D103" s="99"/>
      <c r="E103" s="100"/>
      <c r="F103" s="101"/>
      <c r="G103" s="102"/>
      <c r="H103" s="106"/>
      <c r="I103" s="102"/>
      <c r="J103" s="103"/>
      <c r="K103" s="123"/>
      <c r="L103" s="124"/>
      <c r="M103" s="125"/>
      <c r="N103" s="124"/>
      <c r="O103" s="125"/>
      <c r="P103" s="124"/>
      <c r="Q103" s="102"/>
      <c r="R103" s="103"/>
      <c r="S103" s="102"/>
      <c r="T103" s="103"/>
      <c r="U103" s="102"/>
      <c r="V103" s="103"/>
      <c r="W103" s="104"/>
      <c r="X103" s="104"/>
      <c r="Y103" s="104"/>
      <c r="Z103" s="104"/>
    </row>
    <row r="104" spans="1:26" ht="15.75" customHeight="1">
      <c r="A104" s="49">
        <v>92</v>
      </c>
      <c r="B104" s="97"/>
      <c r="C104" s="105"/>
      <c r="D104" s="99"/>
      <c r="E104" s="100"/>
      <c r="F104" s="101"/>
      <c r="G104" s="102"/>
      <c r="H104" s="106"/>
      <c r="I104" s="102"/>
      <c r="J104" s="103"/>
      <c r="K104" s="123"/>
      <c r="L104" s="124"/>
      <c r="M104" s="125"/>
      <c r="N104" s="124"/>
      <c r="O104" s="125"/>
      <c r="P104" s="124"/>
      <c r="Q104" s="102"/>
      <c r="R104" s="103"/>
      <c r="S104" s="102"/>
      <c r="T104" s="103"/>
      <c r="U104" s="102"/>
      <c r="V104" s="103"/>
      <c r="W104" s="104"/>
      <c r="X104" s="104"/>
      <c r="Y104" s="104"/>
      <c r="Z104" s="104"/>
    </row>
    <row r="105" spans="1:26" ht="15.75" customHeight="1">
      <c r="A105" s="49">
        <v>93</v>
      </c>
      <c r="B105" s="97"/>
      <c r="C105" s="105"/>
      <c r="D105" s="99"/>
      <c r="E105" s="100"/>
      <c r="F105" s="101"/>
      <c r="G105" s="102"/>
      <c r="H105" s="106"/>
      <c r="I105" s="102"/>
      <c r="J105" s="103"/>
      <c r="K105" s="123"/>
      <c r="L105" s="124"/>
      <c r="M105" s="125"/>
      <c r="N105" s="124"/>
      <c r="O105" s="125"/>
      <c r="P105" s="124"/>
      <c r="Q105" s="102"/>
      <c r="R105" s="103"/>
      <c r="S105" s="102"/>
      <c r="T105" s="103"/>
      <c r="U105" s="102"/>
      <c r="V105" s="103"/>
      <c r="W105" s="104"/>
      <c r="X105" s="104"/>
      <c r="Y105" s="104"/>
      <c r="Z105" s="104"/>
    </row>
    <row r="106" spans="1:26" ht="15.75" customHeight="1">
      <c r="A106" s="49">
        <v>94</v>
      </c>
      <c r="B106" s="97"/>
      <c r="C106" s="105"/>
      <c r="D106" s="99"/>
      <c r="E106" s="100"/>
      <c r="F106" s="101"/>
      <c r="G106" s="102"/>
      <c r="H106" s="106"/>
      <c r="I106" s="102"/>
      <c r="J106" s="103"/>
      <c r="K106" s="123"/>
      <c r="L106" s="124"/>
      <c r="M106" s="125"/>
      <c r="N106" s="124"/>
      <c r="O106" s="125"/>
      <c r="P106" s="124"/>
      <c r="Q106" s="102"/>
      <c r="R106" s="103"/>
      <c r="S106" s="102"/>
      <c r="T106" s="103"/>
      <c r="U106" s="102"/>
      <c r="V106" s="103"/>
      <c r="W106" s="104"/>
      <c r="X106" s="104"/>
      <c r="Y106" s="104"/>
      <c r="Z106" s="104"/>
    </row>
    <row r="107" spans="1:26" ht="15.75" customHeight="1">
      <c r="A107" s="49">
        <v>95</v>
      </c>
      <c r="B107" s="97"/>
      <c r="C107" s="105"/>
      <c r="D107" s="99"/>
      <c r="E107" s="100"/>
      <c r="F107" s="101"/>
      <c r="G107" s="102"/>
      <c r="H107" s="106"/>
      <c r="I107" s="102"/>
      <c r="J107" s="103"/>
      <c r="K107" s="123"/>
      <c r="L107" s="124"/>
      <c r="M107" s="125"/>
      <c r="N107" s="124"/>
      <c r="O107" s="125"/>
      <c r="P107" s="124"/>
      <c r="Q107" s="102"/>
      <c r="R107" s="103"/>
      <c r="S107" s="102"/>
      <c r="T107" s="103"/>
      <c r="U107" s="102"/>
      <c r="V107" s="103"/>
      <c r="W107" s="104"/>
      <c r="X107" s="104"/>
      <c r="Y107" s="104"/>
      <c r="Z107" s="104"/>
    </row>
    <row r="108" spans="1:26" ht="15.75" customHeight="1">
      <c r="A108" s="49">
        <v>96</v>
      </c>
      <c r="B108" s="97"/>
      <c r="C108" s="105"/>
      <c r="D108" s="99"/>
      <c r="E108" s="100"/>
      <c r="F108" s="101"/>
      <c r="G108" s="102"/>
      <c r="H108" s="106"/>
      <c r="I108" s="102"/>
      <c r="J108" s="103"/>
      <c r="K108" s="123"/>
      <c r="L108" s="124"/>
      <c r="M108" s="125"/>
      <c r="N108" s="124"/>
      <c r="O108" s="125"/>
      <c r="P108" s="124"/>
      <c r="Q108" s="102"/>
      <c r="R108" s="103"/>
      <c r="S108" s="102"/>
      <c r="T108" s="103"/>
      <c r="U108" s="102"/>
      <c r="V108" s="103"/>
      <c r="W108" s="104"/>
      <c r="X108" s="104"/>
      <c r="Y108" s="104"/>
      <c r="Z108" s="104"/>
    </row>
    <row r="109" spans="1:26" ht="15.75" customHeight="1">
      <c r="A109" s="49">
        <v>97</v>
      </c>
      <c r="B109" s="97"/>
      <c r="C109" s="105"/>
      <c r="D109" s="99"/>
      <c r="E109" s="100"/>
      <c r="F109" s="101"/>
      <c r="G109" s="102"/>
      <c r="H109" s="106"/>
      <c r="I109" s="102"/>
      <c r="J109" s="103"/>
      <c r="K109" s="123"/>
      <c r="L109" s="124"/>
      <c r="M109" s="125"/>
      <c r="N109" s="124"/>
      <c r="O109" s="125"/>
      <c r="P109" s="124"/>
      <c r="Q109" s="102"/>
      <c r="R109" s="103"/>
      <c r="S109" s="102"/>
      <c r="T109" s="103"/>
      <c r="U109" s="102"/>
      <c r="V109" s="103"/>
      <c r="W109" s="104"/>
      <c r="X109" s="104"/>
      <c r="Y109" s="104"/>
      <c r="Z109" s="104"/>
    </row>
    <row r="110" spans="1:26" ht="15.75" customHeight="1">
      <c r="A110" s="49">
        <v>98</v>
      </c>
      <c r="B110" s="97"/>
      <c r="C110" s="105"/>
      <c r="D110" s="99"/>
      <c r="E110" s="100"/>
      <c r="F110" s="101"/>
      <c r="G110" s="102"/>
      <c r="H110" s="106"/>
      <c r="I110" s="102"/>
      <c r="J110" s="103"/>
      <c r="K110" s="123"/>
      <c r="L110" s="124"/>
      <c r="M110" s="125"/>
      <c r="N110" s="124"/>
      <c r="O110" s="125"/>
      <c r="P110" s="124"/>
      <c r="Q110" s="102"/>
      <c r="R110" s="103"/>
      <c r="S110" s="102"/>
      <c r="T110" s="103"/>
      <c r="U110" s="102"/>
      <c r="V110" s="103"/>
      <c r="W110" s="104"/>
      <c r="X110" s="104"/>
      <c r="Y110" s="104"/>
      <c r="Z110" s="104"/>
    </row>
    <row r="111" spans="1:26" ht="15.75" customHeight="1">
      <c r="A111" s="49">
        <v>99</v>
      </c>
      <c r="B111" s="97"/>
      <c r="C111" s="105"/>
      <c r="D111" s="99"/>
      <c r="E111" s="100"/>
      <c r="F111" s="101"/>
      <c r="G111" s="102"/>
      <c r="H111" s="106"/>
      <c r="I111" s="102"/>
      <c r="J111" s="103"/>
      <c r="K111" s="123"/>
      <c r="L111" s="124"/>
      <c r="M111" s="125"/>
      <c r="N111" s="124"/>
      <c r="O111" s="125"/>
      <c r="P111" s="124"/>
      <c r="Q111" s="102"/>
      <c r="R111" s="103"/>
      <c r="S111" s="102"/>
      <c r="T111" s="103"/>
      <c r="U111" s="102"/>
      <c r="V111" s="103"/>
      <c r="W111" s="104"/>
      <c r="X111" s="104"/>
      <c r="Y111" s="104"/>
      <c r="Z111" s="104"/>
    </row>
    <row r="112" spans="1:26" ht="15.75" customHeight="1">
      <c r="A112" s="49">
        <v>100</v>
      </c>
      <c r="B112" s="97"/>
      <c r="C112" s="105"/>
      <c r="D112" s="99"/>
      <c r="E112" s="100"/>
      <c r="F112" s="101"/>
      <c r="G112" s="102"/>
      <c r="H112" s="106"/>
      <c r="I112" s="102"/>
      <c r="J112" s="103"/>
      <c r="K112" s="123"/>
      <c r="L112" s="124"/>
      <c r="M112" s="125"/>
      <c r="N112" s="124"/>
      <c r="O112" s="125"/>
      <c r="P112" s="124"/>
      <c r="Q112" s="102"/>
      <c r="R112" s="103"/>
      <c r="S112" s="102"/>
      <c r="T112" s="103"/>
      <c r="U112" s="102"/>
      <c r="V112" s="103"/>
      <c r="W112" s="104"/>
      <c r="X112" s="104"/>
      <c r="Y112" s="104"/>
      <c r="Z112" s="104"/>
    </row>
  </sheetData>
  <sheetProtection sheet="1" selectLockedCells="1"/>
  <mergeCells count="15">
    <mergeCell ref="G2:J3"/>
    <mergeCell ref="E2:F3"/>
    <mergeCell ref="B11:F11"/>
    <mergeCell ref="B4:D4"/>
    <mergeCell ref="B2:D3"/>
    <mergeCell ref="K4:L4"/>
    <mergeCell ref="K11:L11"/>
    <mergeCell ref="G6:G8"/>
    <mergeCell ref="Q11:R11"/>
    <mergeCell ref="S11:T11"/>
    <mergeCell ref="U11:V11"/>
    <mergeCell ref="O11:P11"/>
    <mergeCell ref="G11:H11"/>
    <mergeCell ref="I11:J11"/>
    <mergeCell ref="M11:N11"/>
  </mergeCells>
  <conditionalFormatting sqref="E44:E112">
    <cfRule type="cellIs" priority="13" dxfId="11" operator="equal" stopIfTrue="1">
      <formula>2</formula>
    </cfRule>
    <cfRule type="cellIs" priority="14" dxfId="12" operator="equal" stopIfTrue="1">
      <formula>1</formula>
    </cfRule>
    <cfRule type="cellIs" priority="15" dxfId="1" operator="equal" stopIfTrue="1">
      <formula>2</formula>
    </cfRule>
    <cfRule type="cellIs" priority="16" dxfId="13" operator="equal" stopIfTrue="1">
      <formula>1</formula>
    </cfRule>
  </conditionalFormatting>
  <conditionalFormatting sqref="E13:E31">
    <cfRule type="cellIs" priority="7" dxfId="1" operator="equal" stopIfTrue="1">
      <formula>2</formula>
    </cfRule>
    <cfRule type="cellIs" priority="8" dxfId="14" operator="equal" stopIfTrue="1">
      <formula>1</formula>
    </cfRule>
  </conditionalFormatting>
  <conditionalFormatting sqref="E32">
    <cfRule type="cellIs" priority="5" dxfId="1" operator="equal" stopIfTrue="1">
      <formula>2</formula>
    </cfRule>
    <cfRule type="cellIs" priority="6" dxfId="14" operator="equal" stopIfTrue="1">
      <formula>1</formula>
    </cfRule>
  </conditionalFormatting>
  <conditionalFormatting sqref="E33:E42">
    <cfRule type="cellIs" priority="3" dxfId="1" operator="equal" stopIfTrue="1">
      <formula>2</formula>
    </cfRule>
    <cfRule type="cellIs" priority="4" dxfId="14" operator="equal" stopIfTrue="1">
      <formula>1</formula>
    </cfRule>
  </conditionalFormatting>
  <conditionalFormatting sqref="E43">
    <cfRule type="cellIs" priority="1" dxfId="1" operator="equal" stopIfTrue="1">
      <formula>2</formula>
    </cfRule>
    <cfRule type="cellIs" priority="2" dxfId="14" operator="equal" stopIfTrue="1">
      <formula>1</formula>
    </cfRule>
  </conditionalFormatting>
  <dataValidations count="13">
    <dataValidation allowBlank="1" showInputMessage="1" showErrorMessage="1" imeMode="halfAlpha" sqref="H13:H112 N13:N112 V13:Z112 J13:J112 L13:L112 P13:P112 R13:R112 T13:T112 B13:B112"/>
    <dataValidation type="list" allowBlank="1" showInputMessage="1" showErrorMessage="1" sqref="E13:E112">
      <formula1>INDIRECT($E$2)</formula1>
    </dataValidation>
    <dataValidation type="list" allowBlank="1" showInputMessage="1" showErrorMessage="1" sqref="I13:I112">
      <formula1>INDIRECT(TEXT($E$2&amp;E13,"@"))</formula1>
    </dataValidation>
    <dataValidation allowBlank="1" showInputMessage="1" showErrorMessage="1" imeMode="halfKatakana" sqref="C8:C9 D13:D112"/>
    <dataValidation type="list" allowBlank="1" showInputMessage="1" showErrorMessage="1" sqref="E2:F3">
      <formula1>$AC$19</formula1>
    </dataValidation>
    <dataValidation type="list" allowBlank="1" showInputMessage="1" showErrorMessage="1" sqref="G13:G112">
      <formula1>INDIRECT(TEXT($E$2&amp;E13,"@"))</formula1>
    </dataValidation>
    <dataValidation type="list" allowBlank="1" showInputMessage="1" showErrorMessage="1" sqref="K13:K112">
      <formula1>INDIRECT(TEXT($E$2&amp;E13,"@"))</formula1>
    </dataValidation>
    <dataValidation type="list" allowBlank="1" showInputMessage="1" showErrorMessage="1" sqref="M13:M112">
      <formula1>INDIRECT(TEXT($E$2&amp;E13,"@"))</formula1>
    </dataValidation>
    <dataValidation type="list" allowBlank="1" showInputMessage="1" showErrorMessage="1" sqref="O13:O112">
      <formula1>INDIRECT(TEXT($E$2&amp;E13,"@"))</formula1>
    </dataValidation>
    <dataValidation type="list" allowBlank="1" showInputMessage="1" showErrorMessage="1" sqref="Q13:Q112">
      <formula1>INDIRECT(TEXT($E$2&amp;E13,"@"))</formula1>
    </dataValidation>
    <dataValidation type="list" allowBlank="1" showInputMessage="1" showErrorMessage="1" sqref="S13:S112">
      <formula1>INDIRECT(TEXT($E$2&amp;E13,"@"))</formula1>
    </dataValidation>
    <dataValidation type="list" allowBlank="1" showInputMessage="1" showErrorMessage="1" sqref="U13:U112">
      <formula1>INDIRECT(TEXT($E$2&amp;E13,"@"))</formula1>
    </dataValidation>
    <dataValidation type="list" allowBlank="1" showInputMessage="1" showErrorMessage="1" sqref="C6">
      <formula1>$AD$40</formula1>
    </dataValidation>
  </dataValidation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3">
    <tabColor rgb="FF00B050"/>
  </sheetPr>
  <dimension ref="A2:M36"/>
  <sheetViews>
    <sheetView showGridLines="0" zoomScalePageLayoutView="0" workbookViewId="0" topLeftCell="B1">
      <selection activeCell="B7" sqref="B7"/>
    </sheetView>
  </sheetViews>
  <sheetFormatPr defaultColWidth="9.125" defaultRowHeight="13.5"/>
  <cols>
    <col min="1" max="1" width="4.125" style="0" customWidth="1"/>
    <col min="2" max="2" width="14.625" style="0" customWidth="1"/>
    <col min="3" max="3" width="27.75390625" style="0" bestFit="1" customWidth="1"/>
    <col min="4" max="4" width="10.75390625" style="0" customWidth="1"/>
    <col min="5" max="10" width="13.00390625" style="0" customWidth="1"/>
    <col min="11" max="11" width="2.75390625" style="0" customWidth="1"/>
    <col min="12" max="12" width="27.75390625" style="0" bestFit="1" customWidth="1"/>
    <col min="13" max="15" width="7.25390625" style="0" customWidth="1"/>
  </cols>
  <sheetData>
    <row r="2" ht="24">
      <c r="B2" s="3" t="s">
        <v>14</v>
      </c>
    </row>
    <row r="3" spans="2:7" ht="18.75" customHeight="1">
      <c r="B3" s="38" t="s">
        <v>1196</v>
      </c>
      <c r="C3" s="5"/>
      <c r="D3" s="5"/>
      <c r="E3" s="5"/>
      <c r="F3" s="5"/>
      <c r="G3" s="5"/>
    </row>
    <row r="4" spans="2:7" ht="12.75" customHeight="1">
      <c r="B4" s="37"/>
      <c r="C4" s="5"/>
      <c r="D4" s="5"/>
      <c r="E4" s="5"/>
      <c r="F4" s="5"/>
      <c r="G4" s="5"/>
    </row>
    <row r="6" spans="2:12" ht="14.25" thickBot="1">
      <c r="B6" s="6" t="s">
        <v>12</v>
      </c>
      <c r="C6" s="6" t="s">
        <v>11</v>
      </c>
      <c r="D6" s="8" t="s">
        <v>13</v>
      </c>
      <c r="E6" s="6" t="s">
        <v>23</v>
      </c>
      <c r="F6" s="6" t="s">
        <v>24</v>
      </c>
      <c r="G6" s="6" t="s">
        <v>25</v>
      </c>
      <c r="H6" s="6" t="s">
        <v>26</v>
      </c>
      <c r="I6" s="6" t="s">
        <v>27</v>
      </c>
      <c r="J6" s="6" t="s">
        <v>28</v>
      </c>
      <c r="L6" s="9" t="s">
        <v>10</v>
      </c>
    </row>
    <row r="7" spans="1:12" ht="14.25" thickTop="1">
      <c r="A7">
        <v>1</v>
      </c>
      <c r="B7" s="1"/>
      <c r="C7" s="7"/>
      <c r="D7" s="15"/>
      <c r="E7" s="129"/>
      <c r="F7" s="129"/>
      <c r="G7" s="129"/>
      <c r="H7" s="129"/>
      <c r="I7" s="129"/>
      <c r="J7" s="129"/>
      <c r="L7" s="23" t="s">
        <v>40</v>
      </c>
    </row>
    <row r="8" spans="1:12" ht="13.5">
      <c r="A8">
        <v>2</v>
      </c>
      <c r="B8" s="1"/>
      <c r="C8" s="7"/>
      <c r="D8" s="15"/>
      <c r="E8" s="129"/>
      <c r="F8" s="129"/>
      <c r="G8" s="129"/>
      <c r="H8" s="129"/>
      <c r="I8" s="129"/>
      <c r="J8" s="129"/>
      <c r="L8" s="10" t="s">
        <v>43</v>
      </c>
    </row>
    <row r="9" spans="1:13" ht="13.5">
      <c r="A9">
        <v>3</v>
      </c>
      <c r="B9" s="1"/>
      <c r="C9" s="7"/>
      <c r="D9" s="15"/>
      <c r="E9" s="1"/>
      <c r="F9" s="1"/>
      <c r="G9" s="1"/>
      <c r="H9" s="1"/>
      <c r="I9" s="1"/>
      <c r="J9" s="1"/>
      <c r="L9" s="10" t="s">
        <v>41</v>
      </c>
      <c r="M9">
        <v>113</v>
      </c>
    </row>
    <row r="10" spans="1:13" ht="13.5">
      <c r="A10">
        <v>4</v>
      </c>
      <c r="B10" s="1"/>
      <c r="C10" s="7"/>
      <c r="D10" s="15"/>
      <c r="E10" s="1"/>
      <c r="F10" s="1"/>
      <c r="G10" s="1"/>
      <c r="H10" s="1"/>
      <c r="I10" s="1"/>
      <c r="J10" s="1"/>
      <c r="L10" s="10" t="s">
        <v>42</v>
      </c>
      <c r="M10">
        <v>204</v>
      </c>
    </row>
    <row r="11" spans="1:13" ht="13.5">
      <c r="A11">
        <v>5</v>
      </c>
      <c r="B11" s="1"/>
      <c r="C11" s="7"/>
      <c r="D11" s="15"/>
      <c r="E11" s="1"/>
      <c r="F11" s="1"/>
      <c r="G11" s="1"/>
      <c r="H11" s="1"/>
      <c r="I11" s="1"/>
      <c r="J11" s="1"/>
      <c r="L11" s="10" t="s">
        <v>1107</v>
      </c>
      <c r="M11">
        <v>213</v>
      </c>
    </row>
    <row r="12" spans="1:13" ht="13.5">
      <c r="A12">
        <v>6</v>
      </c>
      <c r="B12" s="1"/>
      <c r="C12" s="7"/>
      <c r="D12" s="15"/>
      <c r="E12" s="1"/>
      <c r="F12" s="1"/>
      <c r="G12" s="1"/>
      <c r="H12" s="1"/>
      <c r="I12" s="1"/>
      <c r="J12" s="1"/>
      <c r="L12" s="10" t="s">
        <v>1108</v>
      </c>
      <c r="M12">
        <v>308</v>
      </c>
    </row>
    <row r="13" spans="1:13" ht="13.5">
      <c r="A13">
        <v>7</v>
      </c>
      <c r="B13" s="1"/>
      <c r="C13" s="7"/>
      <c r="D13" s="15"/>
      <c r="E13" s="1"/>
      <c r="F13" s="1"/>
      <c r="G13" s="1"/>
      <c r="H13" s="1"/>
      <c r="I13" s="1"/>
      <c r="J13" s="1"/>
      <c r="L13" s="10" t="s">
        <v>1109</v>
      </c>
      <c r="M13">
        <v>407</v>
      </c>
    </row>
    <row r="14" spans="1:12" ht="13.5">
      <c r="A14">
        <v>8</v>
      </c>
      <c r="B14" s="1"/>
      <c r="C14" s="7"/>
      <c r="D14" s="15"/>
      <c r="E14" s="1"/>
      <c r="F14" s="1"/>
      <c r="G14" s="1"/>
      <c r="H14" s="1"/>
      <c r="I14" s="1"/>
      <c r="J14" s="1"/>
      <c r="L14" s="10" t="s">
        <v>1110</v>
      </c>
    </row>
    <row r="15" spans="1:12" ht="13.5">
      <c r="A15">
        <v>9</v>
      </c>
      <c r="B15" s="1"/>
      <c r="C15" s="7"/>
      <c r="D15" s="15"/>
      <c r="E15" s="1"/>
      <c r="F15" s="1"/>
      <c r="G15" s="1"/>
      <c r="H15" s="1"/>
      <c r="I15" s="1"/>
      <c r="J15" s="1"/>
      <c r="L15" s="10" t="s">
        <v>1111</v>
      </c>
    </row>
    <row r="16" spans="1:12" ht="13.5">
      <c r="A16">
        <v>10</v>
      </c>
      <c r="B16" s="1"/>
      <c r="C16" s="7"/>
      <c r="D16" s="15"/>
      <c r="E16" s="1"/>
      <c r="F16" s="1"/>
      <c r="G16" s="1"/>
      <c r="H16" s="1"/>
      <c r="I16" s="1"/>
      <c r="J16" s="1"/>
      <c r="L16" s="10" t="s">
        <v>1112</v>
      </c>
    </row>
    <row r="17" spans="1:12" ht="13.5">
      <c r="A17">
        <v>11</v>
      </c>
      <c r="B17" s="1"/>
      <c r="C17" s="7"/>
      <c r="D17" s="15"/>
      <c r="E17" s="1"/>
      <c r="F17" s="1"/>
      <c r="G17" s="1"/>
      <c r="H17" s="1"/>
      <c r="I17" s="1"/>
      <c r="J17" s="1"/>
      <c r="L17" s="10" t="s">
        <v>1113</v>
      </c>
    </row>
    <row r="18" spans="1:12" ht="13.5">
      <c r="A18">
        <v>12</v>
      </c>
      <c r="B18" s="1"/>
      <c r="C18" s="7"/>
      <c r="D18" s="15"/>
      <c r="E18" s="1"/>
      <c r="F18" s="1"/>
      <c r="G18" s="1"/>
      <c r="H18" s="1"/>
      <c r="I18" s="1"/>
      <c r="J18" s="1"/>
      <c r="L18" s="10" t="s">
        <v>1114</v>
      </c>
    </row>
    <row r="19" spans="1:10" ht="13.5">
      <c r="A19">
        <v>13</v>
      </c>
      <c r="B19" s="1"/>
      <c r="C19" s="7"/>
      <c r="D19" s="15"/>
      <c r="E19" s="1"/>
      <c r="F19" s="1"/>
      <c r="G19" s="1"/>
      <c r="H19" s="1"/>
      <c r="I19" s="1"/>
      <c r="J19" s="1"/>
    </row>
    <row r="20" spans="1:10" ht="13.5">
      <c r="A20">
        <v>14</v>
      </c>
      <c r="B20" s="1"/>
      <c r="C20" s="7"/>
      <c r="D20" s="15"/>
      <c r="E20" s="1"/>
      <c r="F20" s="1"/>
      <c r="G20" s="1"/>
      <c r="H20" s="1"/>
      <c r="I20" s="1"/>
      <c r="J20" s="1"/>
    </row>
    <row r="21" spans="1:10" ht="13.5">
      <c r="A21">
        <v>15</v>
      </c>
      <c r="B21" s="1"/>
      <c r="C21" s="7"/>
      <c r="D21" s="15"/>
      <c r="E21" s="1"/>
      <c r="F21" s="1"/>
      <c r="G21" s="1"/>
      <c r="H21" s="1"/>
      <c r="I21" s="1"/>
      <c r="J21" s="1"/>
    </row>
    <row r="22" spans="1:10" ht="13.5">
      <c r="A22">
        <v>16</v>
      </c>
      <c r="B22" s="1"/>
      <c r="C22" s="7"/>
      <c r="D22" s="15"/>
      <c r="E22" s="1"/>
      <c r="F22" s="1"/>
      <c r="G22" s="1"/>
      <c r="H22" s="1"/>
      <c r="I22" s="1"/>
      <c r="J22" s="1"/>
    </row>
    <row r="23" spans="1:10" ht="13.5">
      <c r="A23">
        <v>17</v>
      </c>
      <c r="B23" s="1"/>
      <c r="C23" s="7"/>
      <c r="D23" s="15"/>
      <c r="E23" s="1"/>
      <c r="F23" s="1"/>
      <c r="G23" s="1"/>
      <c r="H23" s="1"/>
      <c r="I23" s="1"/>
      <c r="J23" s="1"/>
    </row>
    <row r="24" spans="1:10" ht="13.5">
      <c r="A24">
        <v>18</v>
      </c>
      <c r="B24" s="1"/>
      <c r="C24" s="7"/>
      <c r="D24" s="15"/>
      <c r="E24" s="1"/>
      <c r="F24" s="1"/>
      <c r="G24" s="1"/>
      <c r="H24" s="1"/>
      <c r="I24" s="1"/>
      <c r="J24" s="1"/>
    </row>
    <row r="25" spans="1:10" ht="13.5">
      <c r="A25">
        <v>19</v>
      </c>
      <c r="B25" s="1"/>
      <c r="C25" s="7"/>
      <c r="D25" s="15"/>
      <c r="E25" s="1"/>
      <c r="F25" s="1"/>
      <c r="G25" s="1"/>
      <c r="H25" s="1"/>
      <c r="I25" s="1"/>
      <c r="J25" s="1"/>
    </row>
    <row r="26" spans="1:10" ht="13.5">
      <c r="A26">
        <v>20</v>
      </c>
      <c r="B26" s="1"/>
      <c r="C26" s="7"/>
      <c r="D26" s="15"/>
      <c r="E26" s="1"/>
      <c r="F26" s="1"/>
      <c r="G26" s="1"/>
      <c r="H26" s="1"/>
      <c r="I26" s="1"/>
      <c r="J26" s="1"/>
    </row>
    <row r="27" spans="1:10" ht="13.5">
      <c r="A27">
        <v>21</v>
      </c>
      <c r="B27" s="1"/>
      <c r="C27" s="7"/>
      <c r="D27" s="15"/>
      <c r="E27" s="1"/>
      <c r="F27" s="1"/>
      <c r="G27" s="1"/>
      <c r="H27" s="1"/>
      <c r="I27" s="1"/>
      <c r="J27" s="1"/>
    </row>
    <row r="28" spans="1:10" ht="13.5">
      <c r="A28">
        <v>22</v>
      </c>
      <c r="B28" s="1"/>
      <c r="C28" s="7"/>
      <c r="D28" s="15"/>
      <c r="E28" s="1"/>
      <c r="F28" s="1"/>
      <c r="G28" s="1"/>
      <c r="H28" s="1"/>
      <c r="I28" s="1"/>
      <c r="J28" s="1"/>
    </row>
    <row r="29" spans="1:10" ht="13.5">
      <c r="A29">
        <v>23</v>
      </c>
      <c r="B29" s="1"/>
      <c r="C29" s="7"/>
      <c r="D29" s="15"/>
      <c r="E29" s="1"/>
      <c r="F29" s="1"/>
      <c r="G29" s="1"/>
      <c r="H29" s="1"/>
      <c r="I29" s="1"/>
      <c r="J29" s="1"/>
    </row>
    <row r="30" spans="1:10" ht="13.5">
      <c r="A30">
        <v>24</v>
      </c>
      <c r="B30" s="1"/>
      <c r="C30" s="7"/>
      <c r="D30" s="15"/>
      <c r="E30" s="1"/>
      <c r="F30" s="1"/>
      <c r="G30" s="1"/>
      <c r="H30" s="1"/>
      <c r="I30" s="1"/>
      <c r="J30" s="1"/>
    </row>
    <row r="31" spans="1:10" ht="13.5">
      <c r="A31">
        <v>25</v>
      </c>
      <c r="B31" s="1"/>
      <c r="C31" s="7"/>
      <c r="D31" s="15"/>
      <c r="E31" s="1"/>
      <c r="F31" s="1"/>
      <c r="G31" s="1"/>
      <c r="H31" s="1"/>
      <c r="I31" s="1"/>
      <c r="J31" s="1"/>
    </row>
    <row r="32" spans="1:10" ht="13.5">
      <c r="A32">
        <v>26</v>
      </c>
      <c r="B32" s="1"/>
      <c r="C32" s="7"/>
      <c r="D32" s="15"/>
      <c r="E32" s="1"/>
      <c r="F32" s="1"/>
      <c r="G32" s="1"/>
      <c r="H32" s="1"/>
      <c r="I32" s="1"/>
      <c r="J32" s="1"/>
    </row>
    <row r="33" spans="1:10" ht="13.5">
      <c r="A33">
        <v>27</v>
      </c>
      <c r="B33" s="1"/>
      <c r="C33" s="7"/>
      <c r="D33" s="15"/>
      <c r="E33" s="1"/>
      <c r="F33" s="1"/>
      <c r="G33" s="1"/>
      <c r="H33" s="1"/>
      <c r="I33" s="1"/>
      <c r="J33" s="1"/>
    </row>
    <row r="34" spans="1:10" ht="13.5">
      <c r="A34">
        <v>28</v>
      </c>
      <c r="B34" s="1"/>
      <c r="C34" s="7"/>
      <c r="D34" s="15"/>
      <c r="E34" s="1"/>
      <c r="F34" s="1"/>
      <c r="G34" s="1"/>
      <c r="H34" s="1"/>
      <c r="I34" s="1"/>
      <c r="J34" s="1"/>
    </row>
    <row r="35" spans="1:10" ht="13.5">
      <c r="A35">
        <v>29</v>
      </c>
      <c r="B35" s="1"/>
      <c r="C35" s="7"/>
      <c r="D35" s="15"/>
      <c r="E35" s="1"/>
      <c r="F35" s="1"/>
      <c r="G35" s="1"/>
      <c r="H35" s="1"/>
      <c r="I35" s="1"/>
      <c r="J35" s="1"/>
    </row>
    <row r="36" spans="1:10" ht="13.5">
      <c r="A36">
        <v>30</v>
      </c>
      <c r="B36" s="1"/>
      <c r="C36" s="7"/>
      <c r="D36" s="15"/>
      <c r="E36" s="1"/>
      <c r="F36" s="1"/>
      <c r="G36" s="1"/>
      <c r="H36" s="1"/>
      <c r="I36" s="1"/>
      <c r="J36" s="1"/>
    </row>
  </sheetData>
  <sheetProtection password="EA74" sheet="1" selectLockedCells="1"/>
  <dataValidations count="1">
    <dataValidation type="list" allowBlank="1" showInputMessage="1" showErrorMessage="1" sqref="C7:C36">
      <formula1>$L$7:$L$8</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98"/>
  <sheetViews>
    <sheetView zoomScalePageLayoutView="0" workbookViewId="0" topLeftCell="A16">
      <selection activeCell="B1" sqref="B1:I16384"/>
    </sheetView>
  </sheetViews>
  <sheetFormatPr defaultColWidth="9.00390625" defaultRowHeight="13.5"/>
  <cols>
    <col min="1" max="1" width="36.375" style="0" customWidth="1"/>
    <col min="2" max="9" width="0.37109375" style="0" hidden="1" customWidth="1"/>
    <col min="10" max="10" width="4.25390625" style="0" customWidth="1"/>
  </cols>
  <sheetData>
    <row r="1" ht="13.5">
      <c r="J1" s="11" t="s">
        <v>725</v>
      </c>
    </row>
    <row r="2" spans="1:10" ht="13.5">
      <c r="A2" t="s">
        <v>718</v>
      </c>
      <c r="B2">
        <f>COUNTIF('競技者一覧'!$G$13:$G$112,A2)</f>
        <v>0</v>
      </c>
      <c r="C2">
        <f>COUNTIF('競技者一覧'!$I$13:$I$112,A2)</f>
        <v>0</v>
      </c>
      <c r="D2">
        <f>COUNTIF('競技者一覧'!$K$13:$K$112,A2)</f>
        <v>0</v>
      </c>
      <c r="E2">
        <f>COUNTIF('競技者一覧'!$M$13:$M$112,A2)</f>
        <v>0</v>
      </c>
      <c r="F2">
        <f>COUNTIF('競技者一覧'!$O$13:$O$112,A2)</f>
        <v>0</v>
      </c>
      <c r="G2">
        <f>COUNTIF('競技者一覧'!$Q$13:$Q$112,A2)</f>
        <v>0</v>
      </c>
      <c r="H2">
        <f>COUNTIF('競技者一覧'!$S$13:$S$112,A2)</f>
        <v>0</v>
      </c>
      <c r="I2">
        <f>COUNTIF('競技者一覧'!$U$13:$U$112,A2)</f>
        <v>0</v>
      </c>
      <c r="J2">
        <f>SUM(B2:I2)</f>
        <v>0</v>
      </c>
    </row>
    <row r="3" spans="1:10" ht="13.5">
      <c r="A3" t="s">
        <v>716</v>
      </c>
      <c r="B3">
        <f>COUNTIF('競技者一覧'!$G$13:$G$112,A3)</f>
        <v>0</v>
      </c>
      <c r="C3">
        <f>COUNTIF('競技者一覧'!$I$13:$I$112,A3)</f>
        <v>0</v>
      </c>
      <c r="D3">
        <f>COUNTIF('競技者一覧'!$K$13:$K$112,A3)</f>
        <v>0</v>
      </c>
      <c r="E3">
        <f>COUNTIF('競技者一覧'!$M$13:$M$112,A3)</f>
        <v>0</v>
      </c>
      <c r="F3">
        <f>COUNTIF('競技者一覧'!$O$13:$O$112,A3)</f>
        <v>0</v>
      </c>
      <c r="G3">
        <f>COUNTIF('競技者一覧'!$Q$13:$Q$112,A3)</f>
        <v>0</v>
      </c>
      <c r="H3">
        <f>COUNTIF('競技者一覧'!$S$13:$S$112,A3)</f>
        <v>0</v>
      </c>
      <c r="I3">
        <f>COUNTIF('競技者一覧'!$U$13:$U$112,A3)</f>
        <v>0</v>
      </c>
      <c r="J3">
        <f aca="true" t="shared" si="0" ref="J3:J66">SUM(B3:I3)</f>
        <v>0</v>
      </c>
    </row>
    <row r="4" spans="1:10" ht="13.5">
      <c r="A4" t="s">
        <v>719</v>
      </c>
      <c r="B4">
        <f>COUNTIF('競技者一覧'!$G$13:$G$112,A4)</f>
        <v>0</v>
      </c>
      <c r="C4">
        <f>COUNTIF('競技者一覧'!$I$13:$I$112,A4)</f>
        <v>0</v>
      </c>
      <c r="D4">
        <f>COUNTIF('競技者一覧'!$K$13:$K$112,A4)</f>
        <v>0</v>
      </c>
      <c r="E4">
        <f>COUNTIF('競技者一覧'!$M$13:$M$112,A4)</f>
        <v>0</v>
      </c>
      <c r="F4">
        <f>COUNTIF('競技者一覧'!$O$13:$O$112,A4)</f>
        <v>0</v>
      </c>
      <c r="G4">
        <f>COUNTIF('競技者一覧'!$Q$13:$Q$112,A4)</f>
        <v>0</v>
      </c>
      <c r="H4">
        <f>COUNTIF('競技者一覧'!$S$13:$S$112,A4)</f>
        <v>0</v>
      </c>
      <c r="I4">
        <f>COUNTIF('競技者一覧'!$U$13:$U$112,A4)</f>
        <v>0</v>
      </c>
      <c r="J4">
        <f t="shared" si="0"/>
        <v>0</v>
      </c>
    </row>
    <row r="5" spans="1:10" ht="13.5">
      <c r="A5" t="s">
        <v>720</v>
      </c>
      <c r="B5">
        <f>COUNTIF('競技者一覧'!$G$13:$G$112,A5)</f>
        <v>0</v>
      </c>
      <c r="C5">
        <f>COUNTIF('競技者一覧'!$I$13:$I$112,A5)</f>
        <v>0</v>
      </c>
      <c r="D5">
        <f>COUNTIF('競技者一覧'!$K$13:$K$112,A5)</f>
        <v>0</v>
      </c>
      <c r="E5">
        <f>COUNTIF('競技者一覧'!$M$13:$M$112,A5)</f>
        <v>0</v>
      </c>
      <c r="F5">
        <f>COUNTIF('競技者一覧'!$O$13:$O$112,A5)</f>
        <v>0</v>
      </c>
      <c r="G5">
        <f>COUNTIF('競技者一覧'!$Q$13:$Q$112,A5)</f>
        <v>0</v>
      </c>
      <c r="H5">
        <f>COUNTIF('競技者一覧'!$S$13:$S$112,A5)</f>
        <v>0</v>
      </c>
      <c r="I5">
        <f>COUNTIF('競技者一覧'!$U$13:$U$112,A5)</f>
        <v>0</v>
      </c>
      <c r="J5">
        <f t="shared" si="0"/>
        <v>0</v>
      </c>
    </row>
    <row r="6" spans="1:10" ht="13.5">
      <c r="A6" t="s">
        <v>151</v>
      </c>
      <c r="B6">
        <f>COUNTIF('競技者一覧'!$G$13:$G$112,A6)</f>
        <v>0</v>
      </c>
      <c r="C6">
        <f>COUNTIF('競技者一覧'!$I$13:$I$112,A6)</f>
        <v>0</v>
      </c>
      <c r="D6">
        <f>COUNTIF('競技者一覧'!$K$13:$K$112,A6)</f>
        <v>0</v>
      </c>
      <c r="E6">
        <f>COUNTIF('競技者一覧'!$M$13:$M$112,A6)</f>
        <v>0</v>
      </c>
      <c r="F6">
        <f>COUNTIF('競技者一覧'!$O$13:$O$112,A6)</f>
        <v>0</v>
      </c>
      <c r="G6">
        <f>COUNTIF('競技者一覧'!$Q$13:$Q$112,A6)</f>
        <v>0</v>
      </c>
      <c r="H6">
        <f>COUNTIF('競技者一覧'!$S$13:$S$112,A6)</f>
        <v>0</v>
      </c>
      <c r="I6">
        <f>COUNTIF('競技者一覧'!$U$13:$U$112,A6)</f>
        <v>0</v>
      </c>
      <c r="J6">
        <f t="shared" si="0"/>
        <v>0</v>
      </c>
    </row>
    <row r="7" spans="1:10" ht="13.5">
      <c r="A7" t="s">
        <v>152</v>
      </c>
      <c r="B7">
        <f>COUNTIF('競技者一覧'!$G$13:$G$112,A7)</f>
        <v>0</v>
      </c>
      <c r="C7">
        <f>COUNTIF('競技者一覧'!$I$13:$I$112,A7)</f>
        <v>0</v>
      </c>
      <c r="D7">
        <f>COUNTIF('競技者一覧'!$K$13:$K$112,A7)</f>
        <v>0</v>
      </c>
      <c r="E7">
        <f>COUNTIF('競技者一覧'!$M$13:$M$112,A7)</f>
        <v>0</v>
      </c>
      <c r="F7">
        <f>COUNTIF('競技者一覧'!$O$13:$O$112,A7)</f>
        <v>0</v>
      </c>
      <c r="G7">
        <f>COUNTIF('競技者一覧'!$Q$13:$Q$112,A7)</f>
        <v>0</v>
      </c>
      <c r="H7">
        <f>COUNTIF('競技者一覧'!$S$13:$S$112,A7)</f>
        <v>0</v>
      </c>
      <c r="I7">
        <f>COUNTIF('競技者一覧'!$U$13:$U$112,A7)</f>
        <v>0</v>
      </c>
      <c r="J7">
        <f t="shared" si="0"/>
        <v>0</v>
      </c>
    </row>
    <row r="8" spans="1:10" ht="13.5">
      <c r="A8" t="s">
        <v>153</v>
      </c>
      <c r="B8">
        <f>COUNTIF('競技者一覧'!$G$13:$G$112,A8)</f>
        <v>0</v>
      </c>
      <c r="C8">
        <f>COUNTIF('競技者一覧'!$I$13:$I$112,A8)</f>
        <v>0</v>
      </c>
      <c r="D8">
        <f>COUNTIF('競技者一覧'!$K$13:$K$112,A8)</f>
        <v>0</v>
      </c>
      <c r="E8">
        <f>COUNTIF('競技者一覧'!$M$13:$M$112,A8)</f>
        <v>0</v>
      </c>
      <c r="F8">
        <f>COUNTIF('競技者一覧'!$O$13:$O$112,A8)</f>
        <v>0</v>
      </c>
      <c r="G8">
        <f>COUNTIF('競技者一覧'!$Q$13:$Q$112,A8)</f>
        <v>0</v>
      </c>
      <c r="H8">
        <f>COUNTIF('競技者一覧'!$S$13:$S$112,A8)</f>
        <v>0</v>
      </c>
      <c r="I8">
        <f>COUNTIF('競技者一覧'!$U$13:$U$112,A8)</f>
        <v>0</v>
      </c>
      <c r="J8">
        <f t="shared" si="0"/>
        <v>0</v>
      </c>
    </row>
    <row r="9" spans="1:10" ht="13.5">
      <c r="A9" t="s">
        <v>896</v>
      </c>
      <c r="B9">
        <f>COUNTIF('競技者一覧'!$G$13:$G$112,A9)</f>
        <v>0</v>
      </c>
      <c r="C9">
        <f>COUNTIF('競技者一覧'!$I$13:$I$112,A9)</f>
        <v>0</v>
      </c>
      <c r="D9">
        <f>COUNTIF('競技者一覧'!$K$13:$K$112,A9)</f>
        <v>0</v>
      </c>
      <c r="E9">
        <f>COUNTIF('競技者一覧'!$M$13:$M$112,A9)</f>
        <v>0</v>
      </c>
      <c r="F9">
        <f>COUNTIF('競技者一覧'!$O$13:$O$112,A9)</f>
        <v>0</v>
      </c>
      <c r="G9">
        <f>COUNTIF('競技者一覧'!$Q$13:$Q$112,A9)</f>
        <v>0</v>
      </c>
      <c r="H9">
        <f>COUNTIF('競技者一覧'!$S$13:$S$112,A9)</f>
        <v>0</v>
      </c>
      <c r="I9">
        <f>COUNTIF('競技者一覧'!$U$13:$U$112,A9)</f>
        <v>0</v>
      </c>
      <c r="J9">
        <f t="shared" si="0"/>
        <v>0</v>
      </c>
    </row>
    <row r="10" spans="1:10" ht="13.5">
      <c r="A10" t="s">
        <v>154</v>
      </c>
      <c r="B10">
        <f>COUNTIF('競技者一覧'!$G$13:$G$112,A10)</f>
        <v>0</v>
      </c>
      <c r="C10">
        <f>COUNTIF('競技者一覧'!$I$13:$I$112,A10)</f>
        <v>0</v>
      </c>
      <c r="D10">
        <f>COUNTIF('競技者一覧'!$K$13:$K$112,A10)</f>
        <v>0</v>
      </c>
      <c r="E10">
        <f>COUNTIF('競技者一覧'!$M$13:$M$112,A10)</f>
        <v>0</v>
      </c>
      <c r="F10">
        <f>COUNTIF('競技者一覧'!$O$13:$O$112,A10)</f>
        <v>0</v>
      </c>
      <c r="G10">
        <f>COUNTIF('競技者一覧'!$Q$13:$Q$112,A10)</f>
        <v>0</v>
      </c>
      <c r="H10">
        <f>COUNTIF('競技者一覧'!$S$13:$S$112,A10)</f>
        <v>0</v>
      </c>
      <c r="I10">
        <f>COUNTIF('競技者一覧'!$U$13:$U$112,A10)</f>
        <v>0</v>
      </c>
      <c r="J10">
        <f t="shared" si="0"/>
        <v>0</v>
      </c>
    </row>
    <row r="11" spans="1:10" ht="13.5">
      <c r="A11" t="s">
        <v>156</v>
      </c>
      <c r="B11">
        <f>COUNTIF('競技者一覧'!$G$13:$G$112,A11)</f>
        <v>0</v>
      </c>
      <c r="C11">
        <f>COUNTIF('競技者一覧'!$I$13:$I$112,A11)</f>
        <v>0</v>
      </c>
      <c r="D11">
        <f>COUNTIF('競技者一覧'!$K$13:$K$112,A11)</f>
        <v>0</v>
      </c>
      <c r="E11">
        <f>COUNTIF('競技者一覧'!$M$13:$M$112,A11)</f>
        <v>0</v>
      </c>
      <c r="F11">
        <f>COUNTIF('競技者一覧'!$O$13:$O$112,A11)</f>
        <v>0</v>
      </c>
      <c r="G11">
        <f>COUNTIF('競技者一覧'!$Q$13:$Q$112,A11)</f>
        <v>0</v>
      </c>
      <c r="H11">
        <f>COUNTIF('競技者一覧'!$S$13:$S$112,A11)</f>
        <v>0</v>
      </c>
      <c r="I11">
        <f>COUNTIF('競技者一覧'!$U$13:$U$112,A11)</f>
        <v>0</v>
      </c>
      <c r="J11">
        <f t="shared" si="0"/>
        <v>0</v>
      </c>
    </row>
    <row r="12" spans="1:10" ht="13.5">
      <c r="A12" t="s">
        <v>157</v>
      </c>
      <c r="B12">
        <f>COUNTIF('競技者一覧'!$G$13:$G$112,A12)</f>
        <v>0</v>
      </c>
      <c r="C12">
        <f>COUNTIF('競技者一覧'!$I$13:$I$112,A12)</f>
        <v>0</v>
      </c>
      <c r="D12">
        <f>COUNTIF('競技者一覧'!$K$13:$K$112,A12)</f>
        <v>0</v>
      </c>
      <c r="E12">
        <f>COUNTIF('競技者一覧'!$M$13:$M$112,A12)</f>
        <v>0</v>
      </c>
      <c r="F12">
        <f>COUNTIF('競技者一覧'!$O$13:$O$112,A12)</f>
        <v>0</v>
      </c>
      <c r="G12">
        <f>COUNTIF('競技者一覧'!$Q$13:$Q$112,A12)</f>
        <v>0</v>
      </c>
      <c r="H12">
        <f>COUNTIF('競技者一覧'!$S$13:$S$112,A12)</f>
        <v>0</v>
      </c>
      <c r="I12">
        <f>COUNTIF('競技者一覧'!$U$13:$U$112,A12)</f>
        <v>0</v>
      </c>
      <c r="J12">
        <f t="shared" si="0"/>
        <v>0</v>
      </c>
    </row>
    <row r="13" spans="1:10" ht="13.5">
      <c r="A13" t="s">
        <v>158</v>
      </c>
      <c r="B13">
        <f>COUNTIF('競技者一覧'!$G$13:$G$112,A13)</f>
        <v>0</v>
      </c>
      <c r="C13">
        <f>COUNTIF('競技者一覧'!$I$13:$I$112,A13)</f>
        <v>0</v>
      </c>
      <c r="D13">
        <f>COUNTIF('競技者一覧'!$K$13:$K$112,A13)</f>
        <v>0</v>
      </c>
      <c r="E13">
        <f>COUNTIF('競技者一覧'!$M$13:$M$112,A13)</f>
        <v>0</v>
      </c>
      <c r="F13">
        <f>COUNTIF('競技者一覧'!$O$13:$O$112,A13)</f>
        <v>0</v>
      </c>
      <c r="G13">
        <f>COUNTIF('競技者一覧'!$Q$13:$Q$112,A13)</f>
        <v>0</v>
      </c>
      <c r="H13">
        <f>COUNTIF('競技者一覧'!$S$13:$S$112,A13)</f>
        <v>0</v>
      </c>
      <c r="I13">
        <f>COUNTIF('競技者一覧'!$U$13:$U$112,A13)</f>
        <v>0</v>
      </c>
      <c r="J13">
        <f t="shared" si="0"/>
        <v>0</v>
      </c>
    </row>
    <row r="14" spans="1:10" ht="13.5">
      <c r="A14" t="s">
        <v>159</v>
      </c>
      <c r="B14">
        <f>COUNTIF('競技者一覧'!$G$13:$G$112,A14)</f>
        <v>0</v>
      </c>
      <c r="C14">
        <f>COUNTIF('競技者一覧'!$I$13:$I$112,A14)</f>
        <v>0</v>
      </c>
      <c r="D14">
        <f>COUNTIF('競技者一覧'!$K$13:$K$112,A14)</f>
        <v>0</v>
      </c>
      <c r="E14">
        <f>COUNTIF('競技者一覧'!$M$13:$M$112,A14)</f>
        <v>0</v>
      </c>
      <c r="F14">
        <f>COUNTIF('競技者一覧'!$O$13:$O$112,A14)</f>
        <v>0</v>
      </c>
      <c r="G14">
        <f>COUNTIF('競技者一覧'!$Q$13:$Q$112,A14)</f>
        <v>0</v>
      </c>
      <c r="H14">
        <f>COUNTIF('競技者一覧'!$S$13:$S$112,A14)</f>
        <v>0</v>
      </c>
      <c r="I14">
        <f>COUNTIF('競技者一覧'!$U$13:$U$112,A14)</f>
        <v>0</v>
      </c>
      <c r="J14">
        <f t="shared" si="0"/>
        <v>0</v>
      </c>
    </row>
    <row r="15" spans="1:10" ht="13.5">
      <c r="A15" t="s">
        <v>160</v>
      </c>
      <c r="B15">
        <f>COUNTIF('競技者一覧'!$G$13:$G$112,A15)</f>
        <v>0</v>
      </c>
      <c r="C15">
        <f>COUNTIF('競技者一覧'!$I$13:$I$112,A15)</f>
        <v>0</v>
      </c>
      <c r="D15">
        <f>COUNTIF('競技者一覧'!$K$13:$K$112,A15)</f>
        <v>0</v>
      </c>
      <c r="E15">
        <f>COUNTIF('競技者一覧'!$M$13:$M$112,A15)</f>
        <v>0</v>
      </c>
      <c r="F15">
        <f>COUNTIF('競技者一覧'!$O$13:$O$112,A15)</f>
        <v>0</v>
      </c>
      <c r="G15">
        <f>COUNTIF('競技者一覧'!$Q$13:$Q$112,A15)</f>
        <v>0</v>
      </c>
      <c r="H15">
        <f>COUNTIF('競技者一覧'!$S$13:$S$112,A15)</f>
        <v>0</v>
      </c>
      <c r="I15">
        <f>COUNTIF('競技者一覧'!$U$13:$U$112,A15)</f>
        <v>0</v>
      </c>
      <c r="J15">
        <f t="shared" si="0"/>
        <v>0</v>
      </c>
    </row>
    <row r="16" spans="1:10" ht="13.5">
      <c r="A16" t="s">
        <v>898</v>
      </c>
      <c r="B16">
        <f>COUNTIF('競技者一覧'!$G$13:$G$112,A16)</f>
        <v>0</v>
      </c>
      <c r="C16">
        <f>COUNTIF('競技者一覧'!$I$13:$I$112,A16)</f>
        <v>0</v>
      </c>
      <c r="D16">
        <f>COUNTIF('競技者一覧'!$K$13:$K$112,A16)</f>
        <v>0</v>
      </c>
      <c r="E16">
        <f>COUNTIF('競技者一覧'!$M$13:$M$112,A16)</f>
        <v>0</v>
      </c>
      <c r="F16">
        <f>COUNTIF('競技者一覧'!$O$13:$O$112,A16)</f>
        <v>0</v>
      </c>
      <c r="G16">
        <f>COUNTIF('競技者一覧'!$Q$13:$Q$112,A16)</f>
        <v>0</v>
      </c>
      <c r="H16">
        <f>COUNTIF('競技者一覧'!$S$13:$S$112,A16)</f>
        <v>0</v>
      </c>
      <c r="I16">
        <f>COUNTIF('競技者一覧'!$U$13:$U$112,A16)</f>
        <v>0</v>
      </c>
      <c r="J16">
        <f t="shared" si="0"/>
        <v>0</v>
      </c>
    </row>
    <row r="17" spans="1:10" ht="13.5">
      <c r="A17" t="s">
        <v>161</v>
      </c>
      <c r="B17">
        <f>COUNTIF('競技者一覧'!$G$13:$G$112,A17)</f>
        <v>0</v>
      </c>
      <c r="C17">
        <f>COUNTIF('競技者一覧'!$I$13:$I$112,A17)</f>
        <v>0</v>
      </c>
      <c r="D17">
        <f>COUNTIF('競技者一覧'!$K$13:$K$112,A17)</f>
        <v>0</v>
      </c>
      <c r="E17">
        <f>COUNTIF('競技者一覧'!$M$13:$M$112,A17)</f>
        <v>0</v>
      </c>
      <c r="F17">
        <f>COUNTIF('競技者一覧'!$O$13:$O$112,A17)</f>
        <v>0</v>
      </c>
      <c r="G17">
        <f>COUNTIF('競技者一覧'!$Q$13:$Q$112,A17)</f>
        <v>0</v>
      </c>
      <c r="H17">
        <f>COUNTIF('競技者一覧'!$S$13:$S$112,A17)</f>
        <v>0</v>
      </c>
      <c r="I17">
        <f>COUNTIF('競技者一覧'!$U$13:$U$112,A17)</f>
        <v>0</v>
      </c>
      <c r="J17">
        <f t="shared" si="0"/>
        <v>0</v>
      </c>
    </row>
    <row r="18" spans="1:10" ht="13.5">
      <c r="A18" t="s">
        <v>162</v>
      </c>
      <c r="B18">
        <f>COUNTIF('競技者一覧'!$G$13:$G$112,A18)</f>
        <v>0</v>
      </c>
      <c r="C18">
        <f>COUNTIF('競技者一覧'!$I$13:$I$112,A18)</f>
        <v>0</v>
      </c>
      <c r="D18">
        <f>COUNTIF('競技者一覧'!$K$13:$K$112,A18)</f>
        <v>0</v>
      </c>
      <c r="E18">
        <f>COUNTIF('競技者一覧'!$M$13:$M$112,A18)</f>
        <v>0</v>
      </c>
      <c r="F18">
        <f>COUNTIF('競技者一覧'!$O$13:$O$112,A18)</f>
        <v>0</v>
      </c>
      <c r="G18">
        <f>COUNTIF('競技者一覧'!$Q$13:$Q$112,A18)</f>
        <v>0</v>
      </c>
      <c r="H18">
        <f>COUNTIF('競技者一覧'!$S$13:$S$112,A18)</f>
        <v>0</v>
      </c>
      <c r="I18">
        <f>COUNTIF('競技者一覧'!$U$13:$U$112,A18)</f>
        <v>0</v>
      </c>
      <c r="J18">
        <f t="shared" si="0"/>
        <v>0</v>
      </c>
    </row>
    <row r="19" spans="1:10" ht="13.5">
      <c r="A19" t="s">
        <v>163</v>
      </c>
      <c r="B19">
        <f>COUNTIF('競技者一覧'!$G$13:$G$112,A19)</f>
        <v>0</v>
      </c>
      <c r="C19">
        <f>COUNTIF('競技者一覧'!$I$13:$I$112,A19)</f>
        <v>0</v>
      </c>
      <c r="D19">
        <f>COUNTIF('競技者一覧'!$K$13:$K$112,A19)</f>
        <v>0</v>
      </c>
      <c r="E19">
        <f>COUNTIF('競技者一覧'!$M$13:$M$112,A19)</f>
        <v>0</v>
      </c>
      <c r="F19">
        <f>COUNTIF('競技者一覧'!$O$13:$O$112,A19)</f>
        <v>0</v>
      </c>
      <c r="G19">
        <f>COUNTIF('競技者一覧'!$Q$13:$Q$112,A19)</f>
        <v>0</v>
      </c>
      <c r="H19">
        <f>COUNTIF('競技者一覧'!$S$13:$S$112,A19)</f>
        <v>0</v>
      </c>
      <c r="I19">
        <f>COUNTIF('競技者一覧'!$U$13:$U$112,A19)</f>
        <v>0</v>
      </c>
      <c r="J19">
        <f t="shared" si="0"/>
        <v>0</v>
      </c>
    </row>
    <row r="20" spans="1:10" ht="13.5">
      <c r="A20" t="s">
        <v>900</v>
      </c>
      <c r="B20">
        <f>COUNTIF('競技者一覧'!$G$13:$G$112,A20)</f>
        <v>0</v>
      </c>
      <c r="C20">
        <f>COUNTIF('競技者一覧'!$I$13:$I$112,A20)</f>
        <v>0</v>
      </c>
      <c r="D20">
        <f>COUNTIF('競技者一覧'!$K$13:$K$112,A20)</f>
        <v>0</v>
      </c>
      <c r="E20">
        <f>COUNTIF('競技者一覧'!$M$13:$M$112,A20)</f>
        <v>0</v>
      </c>
      <c r="F20">
        <f>COUNTIF('競技者一覧'!$O$13:$O$112,A20)</f>
        <v>0</v>
      </c>
      <c r="G20">
        <f>COUNTIF('競技者一覧'!$Q$13:$Q$112,A20)</f>
        <v>0</v>
      </c>
      <c r="H20">
        <f>COUNTIF('競技者一覧'!$S$13:$S$112,A20)</f>
        <v>0</v>
      </c>
      <c r="I20">
        <f>COUNTIF('競技者一覧'!$U$13:$U$112,A20)</f>
        <v>0</v>
      </c>
      <c r="J20">
        <f t="shared" si="0"/>
        <v>0</v>
      </c>
    </row>
    <row r="21" spans="1:10" ht="13.5">
      <c r="A21" t="s">
        <v>726</v>
      </c>
      <c r="B21">
        <f>COUNTIF('競技者一覧'!$G$13:$G$112,A21)</f>
        <v>0</v>
      </c>
      <c r="C21">
        <f>COUNTIF('競技者一覧'!$I$13:$I$112,A21)</f>
        <v>0</v>
      </c>
      <c r="D21">
        <f>COUNTIF('競技者一覧'!$K$13:$K$112,A21)</f>
        <v>0</v>
      </c>
      <c r="E21">
        <f>COUNTIF('競技者一覧'!$M$13:$M$112,A21)</f>
        <v>0</v>
      </c>
      <c r="F21">
        <f>COUNTIF('競技者一覧'!$O$13:$O$112,A21)</f>
        <v>0</v>
      </c>
      <c r="G21">
        <f>COUNTIF('競技者一覧'!$Q$13:$Q$112,A21)</f>
        <v>0</v>
      </c>
      <c r="H21">
        <f>COUNTIF('競技者一覧'!$S$13:$S$112,A21)</f>
        <v>0</v>
      </c>
      <c r="I21">
        <f>COUNTIF('競技者一覧'!$U$13:$U$112,A21)</f>
        <v>0</v>
      </c>
      <c r="J21">
        <f t="shared" si="0"/>
        <v>0</v>
      </c>
    </row>
    <row r="22" spans="1:10" ht="13.5">
      <c r="A22" t="s">
        <v>727</v>
      </c>
      <c r="B22">
        <f>COUNTIF('競技者一覧'!$G$13:$G$112,A22)</f>
        <v>0</v>
      </c>
      <c r="C22">
        <f>COUNTIF('競技者一覧'!$I$13:$I$112,A22)</f>
        <v>0</v>
      </c>
      <c r="D22">
        <f>COUNTIF('競技者一覧'!$K$13:$K$112,A22)</f>
        <v>0</v>
      </c>
      <c r="E22">
        <f>COUNTIF('競技者一覧'!$M$13:$M$112,A22)</f>
        <v>0</v>
      </c>
      <c r="F22">
        <f>COUNTIF('競技者一覧'!$O$13:$O$112,A22)</f>
        <v>0</v>
      </c>
      <c r="G22">
        <f>COUNTIF('競技者一覧'!$Q$13:$Q$112,A22)</f>
        <v>0</v>
      </c>
      <c r="H22">
        <f>COUNTIF('競技者一覧'!$S$13:$S$112,A22)</f>
        <v>0</v>
      </c>
      <c r="I22">
        <f>COUNTIF('競技者一覧'!$U$13:$U$112,A22)</f>
        <v>0</v>
      </c>
      <c r="J22">
        <f t="shared" si="0"/>
        <v>0</v>
      </c>
    </row>
    <row r="23" spans="1:10" ht="13.5">
      <c r="A23" t="s">
        <v>728</v>
      </c>
      <c r="B23">
        <f>COUNTIF('競技者一覧'!$G$13:$G$112,A23)</f>
        <v>0</v>
      </c>
      <c r="C23">
        <f>COUNTIF('競技者一覧'!$I$13:$I$112,A23)</f>
        <v>0</v>
      </c>
      <c r="D23">
        <f>COUNTIF('競技者一覧'!$K$13:$K$112,A23)</f>
        <v>0</v>
      </c>
      <c r="E23">
        <f>COUNTIF('競技者一覧'!$M$13:$M$112,A23)</f>
        <v>0</v>
      </c>
      <c r="F23">
        <f>COUNTIF('競技者一覧'!$O$13:$O$112,A23)</f>
        <v>0</v>
      </c>
      <c r="G23">
        <f>COUNTIF('競技者一覧'!$Q$13:$Q$112,A23)</f>
        <v>0</v>
      </c>
      <c r="H23">
        <f>COUNTIF('競技者一覧'!$S$13:$S$112,A23)</f>
        <v>0</v>
      </c>
      <c r="I23">
        <f>COUNTIF('競技者一覧'!$U$13:$U$112,A23)</f>
        <v>0</v>
      </c>
      <c r="J23">
        <f t="shared" si="0"/>
        <v>0</v>
      </c>
    </row>
    <row r="24" spans="1:10" ht="13.5">
      <c r="A24" t="s">
        <v>140</v>
      </c>
      <c r="B24">
        <f>COUNTIF('競技者一覧'!$G$13:$G$112,A24)</f>
        <v>0</v>
      </c>
      <c r="C24">
        <f>COUNTIF('競技者一覧'!$I$13:$I$112,A24)</f>
        <v>0</v>
      </c>
      <c r="D24">
        <f>COUNTIF('競技者一覧'!$K$13:$K$112,A24)</f>
        <v>0</v>
      </c>
      <c r="E24">
        <f>COUNTIF('競技者一覧'!$M$13:$M$112,A24)</f>
        <v>0</v>
      </c>
      <c r="F24">
        <f>COUNTIF('競技者一覧'!$O$13:$O$112,A24)</f>
        <v>0</v>
      </c>
      <c r="G24">
        <f>COUNTIF('競技者一覧'!$Q$13:$Q$112,A24)</f>
        <v>0</v>
      </c>
      <c r="H24">
        <f>COUNTIF('競技者一覧'!$S$13:$S$112,A24)</f>
        <v>0</v>
      </c>
      <c r="I24">
        <f>COUNTIF('競技者一覧'!$U$13:$U$112,A24)</f>
        <v>0</v>
      </c>
      <c r="J24">
        <f t="shared" si="0"/>
        <v>0</v>
      </c>
    </row>
    <row r="25" spans="1:10" ht="13.5">
      <c r="A25" t="s">
        <v>141</v>
      </c>
      <c r="B25">
        <f>COUNTIF('競技者一覧'!$G$13:$G$112,A25)</f>
        <v>0</v>
      </c>
      <c r="C25">
        <f>COUNTIF('競技者一覧'!$I$13:$I$112,A25)</f>
        <v>0</v>
      </c>
      <c r="D25">
        <f>COUNTIF('競技者一覧'!$K$13:$K$112,A25)</f>
        <v>0</v>
      </c>
      <c r="E25">
        <f>COUNTIF('競技者一覧'!$M$13:$M$112,A25)</f>
        <v>0</v>
      </c>
      <c r="F25">
        <f>COUNTIF('競技者一覧'!$O$13:$O$112,A25)</f>
        <v>0</v>
      </c>
      <c r="G25">
        <f>COUNTIF('競技者一覧'!$Q$13:$Q$112,A25)</f>
        <v>0</v>
      </c>
      <c r="H25">
        <f>COUNTIF('競技者一覧'!$S$13:$S$112,A25)</f>
        <v>0</v>
      </c>
      <c r="I25">
        <f>COUNTIF('競技者一覧'!$U$13:$U$112,A25)</f>
        <v>0</v>
      </c>
      <c r="J25">
        <f t="shared" si="0"/>
        <v>0</v>
      </c>
    </row>
    <row r="26" spans="1:10" ht="13.5">
      <c r="A26" t="s">
        <v>142</v>
      </c>
      <c r="B26">
        <f>COUNTIF('競技者一覧'!$G$13:$G$112,A26)</f>
        <v>0</v>
      </c>
      <c r="C26">
        <f>COUNTIF('競技者一覧'!$I$13:$I$112,A26)</f>
        <v>0</v>
      </c>
      <c r="D26">
        <f>COUNTIF('競技者一覧'!$K$13:$K$112,A26)</f>
        <v>0</v>
      </c>
      <c r="E26">
        <f>COUNTIF('競技者一覧'!$M$13:$M$112,A26)</f>
        <v>0</v>
      </c>
      <c r="F26">
        <f>COUNTIF('競技者一覧'!$O$13:$O$112,A26)</f>
        <v>0</v>
      </c>
      <c r="G26">
        <f>COUNTIF('競技者一覧'!$Q$13:$Q$112,A26)</f>
        <v>0</v>
      </c>
      <c r="H26">
        <f>COUNTIF('競技者一覧'!$S$13:$S$112,A26)</f>
        <v>0</v>
      </c>
      <c r="I26">
        <f>COUNTIF('競技者一覧'!$U$13:$U$112,A26)</f>
        <v>0</v>
      </c>
      <c r="J26">
        <f t="shared" si="0"/>
        <v>0</v>
      </c>
    </row>
    <row r="27" spans="1:10" ht="13.5">
      <c r="A27" t="s">
        <v>144</v>
      </c>
      <c r="B27">
        <f>COUNTIF('競技者一覧'!$G$13:$G$112,A27)</f>
        <v>0</v>
      </c>
      <c r="C27">
        <f>COUNTIF('競技者一覧'!$I$13:$I$112,A27)</f>
        <v>0</v>
      </c>
      <c r="D27">
        <f>COUNTIF('競技者一覧'!$K$13:$K$112,A27)</f>
        <v>0</v>
      </c>
      <c r="E27">
        <f>COUNTIF('競技者一覧'!$M$13:$M$112,A27)</f>
        <v>0</v>
      </c>
      <c r="F27">
        <f>COUNTIF('競技者一覧'!$O$13:$O$112,A27)</f>
        <v>0</v>
      </c>
      <c r="G27">
        <f>COUNTIF('競技者一覧'!$Q$13:$Q$112,A27)</f>
        <v>0</v>
      </c>
      <c r="H27">
        <f>COUNTIF('競技者一覧'!$S$13:$S$112,A27)</f>
        <v>0</v>
      </c>
      <c r="I27">
        <f>COUNTIF('競技者一覧'!$U$13:$U$112,A27)</f>
        <v>0</v>
      </c>
      <c r="J27">
        <f t="shared" si="0"/>
        <v>0</v>
      </c>
    </row>
    <row r="28" spans="1:10" ht="13.5">
      <c r="A28" t="s">
        <v>145</v>
      </c>
      <c r="B28">
        <f>COUNTIF('競技者一覧'!$G$13:$G$112,A28)</f>
        <v>0</v>
      </c>
      <c r="C28">
        <f>COUNTIF('競技者一覧'!$I$13:$I$112,A28)</f>
        <v>0</v>
      </c>
      <c r="D28">
        <f>COUNTIF('競技者一覧'!$K$13:$K$112,A28)</f>
        <v>0</v>
      </c>
      <c r="E28">
        <f>COUNTIF('競技者一覧'!$M$13:$M$112,A28)</f>
        <v>0</v>
      </c>
      <c r="F28">
        <f>COUNTIF('競技者一覧'!$O$13:$O$112,A28)</f>
        <v>0</v>
      </c>
      <c r="G28">
        <f>COUNTIF('競技者一覧'!$Q$13:$Q$112,A28)</f>
        <v>0</v>
      </c>
      <c r="H28">
        <f>COUNTIF('競技者一覧'!$S$13:$S$112,A28)</f>
        <v>0</v>
      </c>
      <c r="I28">
        <f>COUNTIF('競技者一覧'!$U$13:$U$112,A28)</f>
        <v>0</v>
      </c>
      <c r="J28">
        <f t="shared" si="0"/>
        <v>0</v>
      </c>
    </row>
    <row r="29" spans="1:10" ht="13.5">
      <c r="A29" t="s">
        <v>146</v>
      </c>
      <c r="B29">
        <f>COUNTIF('競技者一覧'!$G$13:$G$112,A29)</f>
        <v>0</v>
      </c>
      <c r="C29">
        <f>COUNTIF('競技者一覧'!$I$13:$I$112,A29)</f>
        <v>0</v>
      </c>
      <c r="D29">
        <f>COUNTIF('競技者一覧'!$K$13:$K$112,A29)</f>
        <v>0</v>
      </c>
      <c r="E29">
        <f>COUNTIF('競技者一覧'!$M$13:$M$112,A29)</f>
        <v>0</v>
      </c>
      <c r="F29">
        <f>COUNTIF('競技者一覧'!$O$13:$O$112,A29)</f>
        <v>0</v>
      </c>
      <c r="G29">
        <f>COUNTIF('競技者一覧'!$Q$13:$Q$112,A29)</f>
        <v>0</v>
      </c>
      <c r="H29">
        <f>COUNTIF('競技者一覧'!$S$13:$S$112,A29)</f>
        <v>0</v>
      </c>
      <c r="I29">
        <f>COUNTIF('競技者一覧'!$U$13:$U$112,A29)</f>
        <v>0</v>
      </c>
      <c r="J29">
        <f t="shared" si="0"/>
        <v>0</v>
      </c>
    </row>
    <row r="30" spans="1:10" ht="13.5">
      <c r="A30" t="s">
        <v>147</v>
      </c>
      <c r="B30">
        <f>COUNTIF('競技者一覧'!$G$13:$G$112,A30)</f>
        <v>0</v>
      </c>
      <c r="C30">
        <f>COUNTIF('競技者一覧'!$I$13:$I$112,A30)</f>
        <v>0</v>
      </c>
      <c r="D30">
        <f>COUNTIF('競技者一覧'!$K$13:$K$112,A30)</f>
        <v>0</v>
      </c>
      <c r="E30">
        <f>COUNTIF('競技者一覧'!$M$13:$M$112,A30)</f>
        <v>0</v>
      </c>
      <c r="F30">
        <f>COUNTIF('競技者一覧'!$O$13:$O$112,A30)</f>
        <v>0</v>
      </c>
      <c r="G30">
        <f>COUNTIF('競技者一覧'!$Q$13:$Q$112,A30)</f>
        <v>0</v>
      </c>
      <c r="H30">
        <f>COUNTIF('競技者一覧'!$S$13:$S$112,A30)</f>
        <v>0</v>
      </c>
      <c r="I30">
        <f>COUNTIF('競技者一覧'!$U$13:$U$112,A30)</f>
        <v>0</v>
      </c>
      <c r="J30">
        <f t="shared" si="0"/>
        <v>0</v>
      </c>
    </row>
    <row r="31" spans="1:10" ht="13.5">
      <c r="A31" t="s">
        <v>148</v>
      </c>
      <c r="B31">
        <f>COUNTIF('競技者一覧'!$G$13:$G$112,A31)</f>
        <v>0</v>
      </c>
      <c r="C31">
        <f>COUNTIF('競技者一覧'!$I$13:$I$112,A31)</f>
        <v>0</v>
      </c>
      <c r="D31">
        <f>COUNTIF('競技者一覧'!$K$13:$K$112,A31)</f>
        <v>0</v>
      </c>
      <c r="E31">
        <f>COUNTIF('競技者一覧'!$M$13:$M$112,A31)</f>
        <v>0</v>
      </c>
      <c r="F31">
        <f>COUNTIF('競技者一覧'!$O$13:$O$112,A31)</f>
        <v>0</v>
      </c>
      <c r="G31">
        <f>COUNTIF('競技者一覧'!$Q$13:$Q$112,A31)</f>
        <v>0</v>
      </c>
      <c r="H31">
        <f>COUNTIF('競技者一覧'!$S$13:$S$112,A31)</f>
        <v>0</v>
      </c>
      <c r="I31">
        <f>COUNTIF('競技者一覧'!$U$13:$U$112,A31)</f>
        <v>0</v>
      </c>
      <c r="J31">
        <f t="shared" si="0"/>
        <v>0</v>
      </c>
    </row>
    <row r="32" spans="1:10" ht="13.5">
      <c r="A32" t="s">
        <v>149</v>
      </c>
      <c r="B32">
        <f>COUNTIF('競技者一覧'!$G$13:$G$112,A32)</f>
        <v>0</v>
      </c>
      <c r="C32">
        <f>COUNTIF('競技者一覧'!$I$13:$I$112,A32)</f>
        <v>0</v>
      </c>
      <c r="D32">
        <f>COUNTIF('競技者一覧'!$K$13:$K$112,A32)</f>
        <v>0</v>
      </c>
      <c r="E32">
        <f>COUNTIF('競技者一覧'!$M$13:$M$112,A32)</f>
        <v>0</v>
      </c>
      <c r="F32">
        <f>COUNTIF('競技者一覧'!$O$13:$O$112,A32)</f>
        <v>0</v>
      </c>
      <c r="G32">
        <f>COUNTIF('競技者一覧'!$Q$13:$Q$112,A32)</f>
        <v>0</v>
      </c>
      <c r="H32">
        <f>COUNTIF('競技者一覧'!$S$13:$S$112,A32)</f>
        <v>0</v>
      </c>
      <c r="I32">
        <f>COUNTIF('競技者一覧'!$U$13:$U$112,A32)</f>
        <v>0</v>
      </c>
      <c r="J32">
        <f t="shared" si="0"/>
        <v>0</v>
      </c>
    </row>
    <row r="33" spans="1:10" ht="13.5">
      <c r="A33" t="s">
        <v>150</v>
      </c>
      <c r="B33">
        <f>COUNTIF('競技者一覧'!$G$13:$G$112,A33)</f>
        <v>0</v>
      </c>
      <c r="C33">
        <f>COUNTIF('競技者一覧'!$I$13:$I$112,A33)</f>
        <v>0</v>
      </c>
      <c r="D33">
        <f>COUNTIF('競技者一覧'!$K$13:$K$112,A33)</f>
        <v>0</v>
      </c>
      <c r="E33">
        <f>COUNTIF('競技者一覧'!$M$13:$M$112,A33)</f>
        <v>0</v>
      </c>
      <c r="F33">
        <f>COUNTIF('競技者一覧'!$O$13:$O$112,A33)</f>
        <v>0</v>
      </c>
      <c r="G33">
        <f>COUNTIF('競技者一覧'!$Q$13:$Q$112,A33)</f>
        <v>0</v>
      </c>
      <c r="H33">
        <f>COUNTIF('競技者一覧'!$S$13:$S$112,A33)</f>
        <v>0</v>
      </c>
      <c r="I33">
        <f>COUNTIF('競技者一覧'!$U$13:$U$112,A33)</f>
        <v>0</v>
      </c>
      <c r="J33">
        <f t="shared" si="0"/>
        <v>0</v>
      </c>
    </row>
    <row r="34" spans="1:10" ht="13.5">
      <c r="A34" t="s">
        <v>721</v>
      </c>
      <c r="B34">
        <f>COUNTIF('競技者一覧'!$G$13:$G$112,A34)</f>
        <v>0</v>
      </c>
      <c r="C34">
        <f>COUNTIF('競技者一覧'!$I$13:$I$112,A34)</f>
        <v>0</v>
      </c>
      <c r="D34">
        <f>COUNTIF('競技者一覧'!$K$13:$K$112,A34)</f>
        <v>0</v>
      </c>
      <c r="E34">
        <f>COUNTIF('競技者一覧'!$M$13:$M$112,A34)</f>
        <v>0</v>
      </c>
      <c r="F34">
        <f>COUNTIF('競技者一覧'!$O$13:$O$112,A34)</f>
        <v>0</v>
      </c>
      <c r="G34">
        <f>COUNTIF('競技者一覧'!$Q$13:$Q$112,A34)</f>
        <v>0</v>
      </c>
      <c r="H34">
        <f>COUNTIF('競技者一覧'!$S$13:$S$112,A34)</f>
        <v>0</v>
      </c>
      <c r="I34">
        <f>COUNTIF('競技者一覧'!$U$13:$U$112,A34)</f>
        <v>0</v>
      </c>
      <c r="J34">
        <f t="shared" si="0"/>
        <v>0</v>
      </c>
    </row>
    <row r="35" spans="1:10" ht="13.5">
      <c r="A35" t="s">
        <v>722</v>
      </c>
      <c r="B35">
        <f>COUNTIF('競技者一覧'!$G$13:$G$112,A35)</f>
        <v>0</v>
      </c>
      <c r="C35">
        <f>COUNTIF('競技者一覧'!$I$13:$I$112,A35)</f>
        <v>0</v>
      </c>
      <c r="D35">
        <f>COUNTIF('競技者一覧'!$K$13:$K$112,A35)</f>
        <v>0</v>
      </c>
      <c r="E35">
        <f>COUNTIF('競技者一覧'!$M$13:$M$112,A35)</f>
        <v>0</v>
      </c>
      <c r="F35">
        <f>COUNTIF('競技者一覧'!$O$13:$O$112,A35)</f>
        <v>0</v>
      </c>
      <c r="G35">
        <f>COUNTIF('競技者一覧'!$Q$13:$Q$112,A35)</f>
        <v>0</v>
      </c>
      <c r="H35">
        <f>COUNTIF('競技者一覧'!$S$13:$S$112,A35)</f>
        <v>0</v>
      </c>
      <c r="I35">
        <f>COUNTIF('競技者一覧'!$U$13:$U$112,A35)</f>
        <v>0</v>
      </c>
      <c r="J35">
        <f t="shared" si="0"/>
        <v>0</v>
      </c>
    </row>
    <row r="36" spans="1:10" ht="13.5">
      <c r="A36" t="s">
        <v>723</v>
      </c>
      <c r="B36">
        <f>COUNTIF('競技者一覧'!$G$13:$G$112,A36)</f>
        <v>0</v>
      </c>
      <c r="C36">
        <f>COUNTIF('競技者一覧'!$I$13:$I$112,A36)</f>
        <v>0</v>
      </c>
      <c r="D36">
        <f>COUNTIF('競技者一覧'!$K$13:$K$112,A36)</f>
        <v>0</v>
      </c>
      <c r="E36">
        <f>COUNTIF('競技者一覧'!$M$13:$M$112,A36)</f>
        <v>0</v>
      </c>
      <c r="F36">
        <f>COUNTIF('競技者一覧'!$O$13:$O$112,A36)</f>
        <v>0</v>
      </c>
      <c r="G36">
        <f>COUNTIF('競技者一覧'!$Q$13:$Q$112,A36)</f>
        <v>0</v>
      </c>
      <c r="H36">
        <f>COUNTIF('競技者一覧'!$S$13:$S$112,A36)</f>
        <v>0</v>
      </c>
      <c r="I36">
        <f>COUNTIF('競技者一覧'!$U$13:$U$112,A36)</f>
        <v>0</v>
      </c>
      <c r="J36">
        <f t="shared" si="0"/>
        <v>0</v>
      </c>
    </row>
    <row r="37" spans="1:10" ht="13.5">
      <c r="A37" t="s">
        <v>724</v>
      </c>
      <c r="B37">
        <f>COUNTIF('競技者一覧'!$G$13:$G$112,A37)</f>
        <v>0</v>
      </c>
      <c r="C37">
        <f>COUNTIF('競技者一覧'!$I$13:$I$112,A37)</f>
        <v>0</v>
      </c>
      <c r="D37">
        <f>COUNTIF('競技者一覧'!$K$13:$K$112,A37)</f>
        <v>0</v>
      </c>
      <c r="E37">
        <f>COUNTIF('競技者一覧'!$M$13:$M$112,A37)</f>
        <v>0</v>
      </c>
      <c r="F37">
        <f>COUNTIF('競技者一覧'!$O$13:$O$112,A37)</f>
        <v>0</v>
      </c>
      <c r="G37">
        <f>COUNTIF('競技者一覧'!$Q$13:$Q$112,A37)</f>
        <v>0</v>
      </c>
      <c r="H37">
        <f>COUNTIF('競技者一覧'!$S$13:$S$112,A37)</f>
        <v>0</v>
      </c>
      <c r="I37">
        <f>COUNTIF('競技者一覧'!$U$13:$U$112,A37)</f>
        <v>0</v>
      </c>
      <c r="J37">
        <f t="shared" si="0"/>
        <v>0</v>
      </c>
    </row>
    <row r="38" spans="1:10" ht="13.5">
      <c r="A38" t="s">
        <v>164</v>
      </c>
      <c r="B38">
        <f>COUNTIF('競技者一覧'!$G$13:$G$112,A38)</f>
        <v>0</v>
      </c>
      <c r="C38">
        <f>COUNTIF('競技者一覧'!$I$13:$I$112,A38)</f>
        <v>0</v>
      </c>
      <c r="D38">
        <f>COUNTIF('競技者一覧'!$K$13:$K$112,A38)</f>
        <v>0</v>
      </c>
      <c r="E38">
        <f>COUNTIF('競技者一覧'!$M$13:$M$112,A38)</f>
        <v>0</v>
      </c>
      <c r="F38">
        <f>COUNTIF('競技者一覧'!$O$13:$O$112,A38)</f>
        <v>0</v>
      </c>
      <c r="G38">
        <f>COUNTIF('競技者一覧'!$Q$13:$Q$112,A38)</f>
        <v>0</v>
      </c>
      <c r="H38">
        <f>COUNTIF('競技者一覧'!$S$13:$S$112,A38)</f>
        <v>0</v>
      </c>
      <c r="I38">
        <f>COUNTIF('競技者一覧'!$U$13:$U$112,A38)</f>
        <v>0</v>
      </c>
      <c r="J38">
        <f t="shared" si="0"/>
        <v>0</v>
      </c>
    </row>
    <row r="39" spans="1:10" ht="13.5">
      <c r="A39" t="s">
        <v>165</v>
      </c>
      <c r="B39">
        <f>COUNTIF('競技者一覧'!$G$13:$G$112,A39)</f>
        <v>0</v>
      </c>
      <c r="C39">
        <f>COUNTIF('競技者一覧'!$I$13:$I$112,A39)</f>
        <v>0</v>
      </c>
      <c r="D39">
        <f>COUNTIF('競技者一覧'!$K$13:$K$112,A39)</f>
        <v>0</v>
      </c>
      <c r="E39">
        <f>COUNTIF('競技者一覧'!$M$13:$M$112,A39)</f>
        <v>0</v>
      </c>
      <c r="F39">
        <f>COUNTIF('競技者一覧'!$O$13:$O$112,A39)</f>
        <v>0</v>
      </c>
      <c r="G39">
        <f>COUNTIF('競技者一覧'!$Q$13:$Q$112,A39)</f>
        <v>0</v>
      </c>
      <c r="H39">
        <f>COUNTIF('競技者一覧'!$S$13:$S$112,A39)</f>
        <v>0</v>
      </c>
      <c r="I39">
        <f>COUNTIF('競技者一覧'!$U$13:$U$112,A39)</f>
        <v>0</v>
      </c>
      <c r="J39">
        <f t="shared" si="0"/>
        <v>0</v>
      </c>
    </row>
    <row r="40" spans="1:10" ht="13.5">
      <c r="A40" t="s">
        <v>166</v>
      </c>
      <c r="B40">
        <f>COUNTIF('競技者一覧'!$G$13:$G$112,A40)</f>
        <v>0</v>
      </c>
      <c r="C40">
        <f>COUNTIF('競技者一覧'!$I$13:$I$112,A40)</f>
        <v>0</v>
      </c>
      <c r="D40">
        <f>COUNTIF('競技者一覧'!$K$13:$K$112,A40)</f>
        <v>0</v>
      </c>
      <c r="E40">
        <f>COUNTIF('競技者一覧'!$M$13:$M$112,A40)</f>
        <v>0</v>
      </c>
      <c r="F40">
        <f>COUNTIF('競技者一覧'!$O$13:$O$112,A40)</f>
        <v>0</v>
      </c>
      <c r="G40">
        <f>COUNTIF('競技者一覧'!$Q$13:$Q$112,A40)</f>
        <v>0</v>
      </c>
      <c r="H40">
        <f>COUNTIF('競技者一覧'!$S$13:$S$112,A40)</f>
        <v>0</v>
      </c>
      <c r="I40">
        <f>COUNTIF('競技者一覧'!$U$13:$U$112,A40)</f>
        <v>0</v>
      </c>
      <c r="J40">
        <f t="shared" si="0"/>
        <v>0</v>
      </c>
    </row>
    <row r="41" spans="1:10" ht="13.5">
      <c r="A41" t="s">
        <v>167</v>
      </c>
      <c r="B41">
        <f>COUNTIF('競技者一覧'!$G$13:$G$112,A41)</f>
        <v>0</v>
      </c>
      <c r="C41">
        <f>COUNTIF('競技者一覧'!$I$13:$I$112,A41)</f>
        <v>0</v>
      </c>
      <c r="D41">
        <f>COUNTIF('競技者一覧'!$K$13:$K$112,A41)</f>
        <v>0</v>
      </c>
      <c r="E41">
        <f>COUNTIF('競技者一覧'!$M$13:$M$112,A41)</f>
        <v>0</v>
      </c>
      <c r="F41">
        <f>COUNTIF('競技者一覧'!$O$13:$O$112,A41)</f>
        <v>0</v>
      </c>
      <c r="G41">
        <f>COUNTIF('競技者一覧'!$Q$13:$Q$112,A41)</f>
        <v>0</v>
      </c>
      <c r="H41">
        <f>COUNTIF('競技者一覧'!$S$13:$S$112,A41)</f>
        <v>0</v>
      </c>
      <c r="I41">
        <f>COUNTIF('競技者一覧'!$U$13:$U$112,A41)</f>
        <v>0</v>
      </c>
      <c r="J41">
        <f t="shared" si="0"/>
        <v>0</v>
      </c>
    </row>
    <row r="42" spans="1:10" ht="13.5">
      <c r="A42" t="s">
        <v>168</v>
      </c>
      <c r="B42">
        <f>COUNTIF('競技者一覧'!$G$13:$G$112,A42)</f>
        <v>0</v>
      </c>
      <c r="C42">
        <f>COUNTIF('競技者一覧'!$I$13:$I$112,A42)</f>
        <v>0</v>
      </c>
      <c r="D42">
        <f>COUNTIF('競技者一覧'!$K$13:$K$112,A42)</f>
        <v>0</v>
      </c>
      <c r="E42">
        <f>COUNTIF('競技者一覧'!$M$13:$M$112,A42)</f>
        <v>0</v>
      </c>
      <c r="F42">
        <f>COUNTIF('競技者一覧'!$O$13:$O$112,A42)</f>
        <v>0</v>
      </c>
      <c r="G42">
        <f>COUNTIF('競技者一覧'!$Q$13:$Q$112,A42)</f>
        <v>0</v>
      </c>
      <c r="H42">
        <f>COUNTIF('競技者一覧'!$S$13:$S$112,A42)</f>
        <v>0</v>
      </c>
      <c r="I42">
        <f>COUNTIF('競技者一覧'!$U$13:$U$112,A42)</f>
        <v>0</v>
      </c>
      <c r="J42">
        <f t="shared" si="0"/>
        <v>0</v>
      </c>
    </row>
    <row r="43" spans="1:10" ht="13.5">
      <c r="A43" t="s">
        <v>170</v>
      </c>
      <c r="B43">
        <f>COUNTIF('競技者一覧'!$G$13:$G$112,A43)</f>
        <v>0</v>
      </c>
      <c r="C43">
        <f>COUNTIF('競技者一覧'!$I$13:$I$112,A43)</f>
        <v>0</v>
      </c>
      <c r="D43">
        <f>COUNTIF('競技者一覧'!$K$13:$K$112,A43)</f>
        <v>0</v>
      </c>
      <c r="E43">
        <f>COUNTIF('競技者一覧'!$M$13:$M$112,A43)</f>
        <v>0</v>
      </c>
      <c r="F43">
        <f>COUNTIF('競技者一覧'!$O$13:$O$112,A43)</f>
        <v>0</v>
      </c>
      <c r="G43">
        <f>COUNTIF('競技者一覧'!$Q$13:$Q$112,A43)</f>
        <v>0</v>
      </c>
      <c r="H43">
        <f>COUNTIF('競技者一覧'!$S$13:$S$112,A43)</f>
        <v>0</v>
      </c>
      <c r="I43">
        <f>COUNTIF('競技者一覧'!$U$13:$U$112,A43)</f>
        <v>0</v>
      </c>
      <c r="J43">
        <f t="shared" si="0"/>
        <v>0</v>
      </c>
    </row>
    <row r="44" spans="1:10" ht="13.5">
      <c r="A44" t="s">
        <v>171</v>
      </c>
      <c r="B44">
        <f>COUNTIF('競技者一覧'!$G$13:$G$112,A44)</f>
        <v>0</v>
      </c>
      <c r="C44">
        <f>COUNTIF('競技者一覧'!$I$13:$I$112,A44)</f>
        <v>0</v>
      </c>
      <c r="D44">
        <f>COUNTIF('競技者一覧'!$K$13:$K$112,A44)</f>
        <v>0</v>
      </c>
      <c r="E44">
        <f>COUNTIF('競技者一覧'!$M$13:$M$112,A44)</f>
        <v>0</v>
      </c>
      <c r="F44">
        <f>COUNTIF('競技者一覧'!$O$13:$O$112,A44)</f>
        <v>0</v>
      </c>
      <c r="G44">
        <f>COUNTIF('競技者一覧'!$Q$13:$Q$112,A44)</f>
        <v>0</v>
      </c>
      <c r="H44">
        <f>COUNTIF('競技者一覧'!$S$13:$S$112,A44)</f>
        <v>0</v>
      </c>
      <c r="I44">
        <f>COUNTIF('競技者一覧'!$U$13:$U$112,A44)</f>
        <v>0</v>
      </c>
      <c r="J44">
        <f t="shared" si="0"/>
        <v>0</v>
      </c>
    </row>
    <row r="45" spans="1:10" ht="13.5">
      <c r="A45" t="s">
        <v>172</v>
      </c>
      <c r="B45">
        <f>COUNTIF('競技者一覧'!$G$13:$G$112,A45)</f>
        <v>0</v>
      </c>
      <c r="C45">
        <f>COUNTIF('競技者一覧'!$I$13:$I$112,A45)</f>
        <v>0</v>
      </c>
      <c r="D45">
        <f>COUNTIF('競技者一覧'!$K$13:$K$112,A45)</f>
        <v>0</v>
      </c>
      <c r="E45">
        <f>COUNTIF('競技者一覧'!$M$13:$M$112,A45)</f>
        <v>0</v>
      </c>
      <c r="F45">
        <f>COUNTIF('競技者一覧'!$O$13:$O$112,A45)</f>
        <v>0</v>
      </c>
      <c r="G45">
        <f>COUNTIF('競技者一覧'!$Q$13:$Q$112,A45)</f>
        <v>0</v>
      </c>
      <c r="H45">
        <f>COUNTIF('競技者一覧'!$S$13:$S$112,A45)</f>
        <v>0</v>
      </c>
      <c r="I45">
        <f>COUNTIF('競技者一覧'!$U$13:$U$112,A45)</f>
        <v>0</v>
      </c>
      <c r="J45">
        <f t="shared" si="0"/>
        <v>0</v>
      </c>
    </row>
    <row r="46" spans="1:10" ht="13.5">
      <c r="A46" t="s">
        <v>173</v>
      </c>
      <c r="B46">
        <f>COUNTIF('競技者一覧'!$G$13:$G$112,A46)</f>
        <v>0</v>
      </c>
      <c r="C46">
        <f>COUNTIF('競技者一覧'!$I$13:$I$112,A46)</f>
        <v>0</v>
      </c>
      <c r="D46">
        <f>COUNTIF('競技者一覧'!$K$13:$K$112,A46)</f>
        <v>0</v>
      </c>
      <c r="E46">
        <f>COUNTIF('競技者一覧'!$M$13:$M$112,A46)</f>
        <v>0</v>
      </c>
      <c r="F46">
        <f>COUNTIF('競技者一覧'!$O$13:$O$112,A46)</f>
        <v>0</v>
      </c>
      <c r="G46">
        <f>COUNTIF('競技者一覧'!$Q$13:$Q$112,A46)</f>
        <v>0</v>
      </c>
      <c r="H46">
        <f>COUNTIF('競技者一覧'!$S$13:$S$112,A46)</f>
        <v>0</v>
      </c>
      <c r="I46">
        <f>COUNTIF('競技者一覧'!$U$13:$U$112,A46)</f>
        <v>0</v>
      </c>
      <c r="J46">
        <f t="shared" si="0"/>
        <v>0</v>
      </c>
    </row>
    <row r="47" spans="1:10" ht="13.5">
      <c r="A47" t="s">
        <v>174</v>
      </c>
      <c r="B47">
        <f>COUNTIF('競技者一覧'!$G$13:$G$112,A47)</f>
        <v>0</v>
      </c>
      <c r="C47">
        <f>COUNTIF('競技者一覧'!$I$13:$I$112,A47)</f>
        <v>0</v>
      </c>
      <c r="D47">
        <f>COUNTIF('競技者一覧'!$K$13:$K$112,A47)</f>
        <v>0</v>
      </c>
      <c r="E47">
        <f>COUNTIF('競技者一覧'!$M$13:$M$112,A47)</f>
        <v>0</v>
      </c>
      <c r="F47">
        <f>COUNTIF('競技者一覧'!$O$13:$O$112,A47)</f>
        <v>0</v>
      </c>
      <c r="G47">
        <f>COUNTIF('競技者一覧'!$Q$13:$Q$112,A47)</f>
        <v>0</v>
      </c>
      <c r="H47">
        <f>COUNTIF('競技者一覧'!$S$13:$S$112,A47)</f>
        <v>0</v>
      </c>
      <c r="I47">
        <f>COUNTIF('競技者一覧'!$U$13:$U$112,A47)</f>
        <v>0</v>
      </c>
      <c r="J47">
        <f t="shared" si="0"/>
        <v>0</v>
      </c>
    </row>
    <row r="48" spans="1:10" ht="13.5">
      <c r="A48" t="s">
        <v>175</v>
      </c>
      <c r="B48">
        <f>COUNTIF('競技者一覧'!$G$13:$G$112,A48)</f>
        <v>0</v>
      </c>
      <c r="C48">
        <f>COUNTIF('競技者一覧'!$I$13:$I$112,A48)</f>
        <v>0</v>
      </c>
      <c r="D48">
        <f>COUNTIF('競技者一覧'!$K$13:$K$112,A48)</f>
        <v>0</v>
      </c>
      <c r="E48">
        <f>COUNTIF('競技者一覧'!$M$13:$M$112,A48)</f>
        <v>0</v>
      </c>
      <c r="F48">
        <f>COUNTIF('競技者一覧'!$O$13:$O$112,A48)</f>
        <v>0</v>
      </c>
      <c r="G48">
        <f>COUNTIF('競技者一覧'!$Q$13:$Q$112,A48)</f>
        <v>0</v>
      </c>
      <c r="H48">
        <f>COUNTIF('競技者一覧'!$S$13:$S$112,A48)</f>
        <v>0</v>
      </c>
      <c r="I48">
        <f>COUNTIF('競技者一覧'!$U$13:$U$112,A48)</f>
        <v>0</v>
      </c>
      <c r="J48">
        <f t="shared" si="0"/>
        <v>0</v>
      </c>
    </row>
    <row r="49" spans="1:10" ht="13.5">
      <c r="A49" t="s">
        <v>176</v>
      </c>
      <c r="B49">
        <f>COUNTIF('競技者一覧'!$G$13:$G$112,A49)</f>
        <v>0</v>
      </c>
      <c r="C49">
        <f>COUNTIF('競技者一覧'!$I$13:$I$112,A49)</f>
        <v>0</v>
      </c>
      <c r="D49">
        <f>COUNTIF('競技者一覧'!$K$13:$K$112,A49)</f>
        <v>0</v>
      </c>
      <c r="E49">
        <f>COUNTIF('競技者一覧'!$M$13:$M$112,A49)</f>
        <v>0</v>
      </c>
      <c r="F49">
        <f>COUNTIF('競技者一覧'!$O$13:$O$112,A49)</f>
        <v>0</v>
      </c>
      <c r="G49">
        <f>COUNTIF('競技者一覧'!$Q$13:$Q$112,A49)</f>
        <v>0</v>
      </c>
      <c r="H49">
        <f>COUNTIF('競技者一覧'!$S$13:$S$112,A49)</f>
        <v>0</v>
      </c>
      <c r="I49">
        <f>COUNTIF('競技者一覧'!$U$13:$U$112,A49)</f>
        <v>0</v>
      </c>
      <c r="J49">
        <f t="shared" si="0"/>
        <v>0</v>
      </c>
    </row>
    <row r="50" spans="1:10" ht="13.5">
      <c r="A50" t="s">
        <v>177</v>
      </c>
      <c r="B50">
        <f>COUNTIF('競技者一覧'!$G$13:$G$112,A50)</f>
        <v>0</v>
      </c>
      <c r="C50">
        <f>COUNTIF('競技者一覧'!$I$13:$I$112,A50)</f>
        <v>0</v>
      </c>
      <c r="D50">
        <f>COUNTIF('競技者一覧'!$K$13:$K$112,A50)</f>
        <v>0</v>
      </c>
      <c r="E50">
        <f>COUNTIF('競技者一覧'!$M$13:$M$112,A50)</f>
        <v>0</v>
      </c>
      <c r="F50">
        <f>COUNTIF('競技者一覧'!$O$13:$O$112,A50)</f>
        <v>0</v>
      </c>
      <c r="G50">
        <f>COUNTIF('競技者一覧'!$Q$13:$Q$112,A50)</f>
        <v>0</v>
      </c>
      <c r="H50">
        <f>COUNTIF('競技者一覧'!$S$13:$S$112,A50)</f>
        <v>0</v>
      </c>
      <c r="I50">
        <f>COUNTIF('競技者一覧'!$U$13:$U$112,A50)</f>
        <v>0</v>
      </c>
      <c r="J50">
        <f t="shared" si="0"/>
        <v>0</v>
      </c>
    </row>
    <row r="51" spans="1:10" ht="13.5">
      <c r="A51" t="s">
        <v>178</v>
      </c>
      <c r="B51">
        <f>COUNTIF('競技者一覧'!$G$13:$G$112,A51)</f>
        <v>0</v>
      </c>
      <c r="C51">
        <f>COUNTIF('競技者一覧'!$I$13:$I$112,A51)</f>
        <v>0</v>
      </c>
      <c r="D51">
        <f>COUNTIF('競技者一覧'!$K$13:$K$112,A51)</f>
        <v>0</v>
      </c>
      <c r="E51">
        <f>COUNTIF('競技者一覧'!$M$13:$M$112,A51)</f>
        <v>0</v>
      </c>
      <c r="F51">
        <f>COUNTIF('競技者一覧'!$O$13:$O$112,A51)</f>
        <v>0</v>
      </c>
      <c r="G51">
        <f>COUNTIF('競技者一覧'!$Q$13:$Q$112,A51)</f>
        <v>0</v>
      </c>
      <c r="H51">
        <f>COUNTIF('競技者一覧'!$S$13:$S$112,A51)</f>
        <v>0</v>
      </c>
      <c r="I51">
        <f>COUNTIF('競技者一覧'!$U$13:$U$112,A51)</f>
        <v>0</v>
      </c>
      <c r="J51">
        <f t="shared" si="0"/>
        <v>0</v>
      </c>
    </row>
    <row r="52" spans="1:10" ht="13.5">
      <c r="A52" t="s">
        <v>1018</v>
      </c>
      <c r="B52">
        <f>COUNTIF('競技者一覧'!$G$13:$G$112,A52)</f>
        <v>0</v>
      </c>
      <c r="C52">
        <f>COUNTIF('競技者一覧'!$I$13:$I$112,A52)</f>
        <v>0</v>
      </c>
      <c r="D52">
        <f>COUNTIF('競技者一覧'!$K$13:$K$112,A52)</f>
        <v>0</v>
      </c>
      <c r="E52">
        <f>COUNTIF('競技者一覧'!$M$13:$M$112,A52)</f>
        <v>0</v>
      </c>
      <c r="F52">
        <f>COUNTIF('競技者一覧'!$O$13:$O$112,A52)</f>
        <v>0</v>
      </c>
      <c r="G52">
        <f>COUNTIF('競技者一覧'!$Q$13:$Q$112,A52)</f>
        <v>0</v>
      </c>
      <c r="H52">
        <f>COUNTIF('競技者一覧'!$S$13:$S$112,A52)</f>
        <v>0</v>
      </c>
      <c r="I52">
        <f>COUNTIF('競技者一覧'!$U$13:$U$112,A52)</f>
        <v>0</v>
      </c>
      <c r="J52">
        <f t="shared" si="0"/>
        <v>0</v>
      </c>
    </row>
    <row r="53" spans="1:10" ht="13.5">
      <c r="A53" t="s">
        <v>729</v>
      </c>
      <c r="B53">
        <f>COUNTIF('競技者一覧'!$G$13:$G$112,A53)</f>
        <v>0</v>
      </c>
      <c r="C53">
        <f>COUNTIF('競技者一覧'!$I$13:$I$112,A53)</f>
        <v>0</v>
      </c>
      <c r="D53">
        <f>COUNTIF('競技者一覧'!$K$13:$K$112,A53)</f>
        <v>0</v>
      </c>
      <c r="E53">
        <f>COUNTIF('競技者一覧'!$M$13:$M$112,A53)</f>
        <v>0</v>
      </c>
      <c r="F53">
        <f>COUNTIF('競技者一覧'!$O$13:$O$112,A53)</f>
        <v>0</v>
      </c>
      <c r="G53">
        <f>COUNTIF('競技者一覧'!$Q$13:$Q$112,A53)</f>
        <v>0</v>
      </c>
      <c r="H53">
        <f>COUNTIF('競技者一覧'!$S$13:$S$112,A53)</f>
        <v>0</v>
      </c>
      <c r="I53">
        <f>COUNTIF('競技者一覧'!$U$13:$U$112,A53)</f>
        <v>0</v>
      </c>
      <c r="J53">
        <f t="shared" si="0"/>
        <v>0</v>
      </c>
    </row>
    <row r="54" spans="1:10" ht="13.5">
      <c r="A54" t="s">
        <v>730</v>
      </c>
      <c r="B54">
        <f>COUNTIF('競技者一覧'!$G$13:$G$112,A54)</f>
        <v>0</v>
      </c>
      <c r="C54">
        <f>COUNTIF('競技者一覧'!$I$13:$I$112,A54)</f>
        <v>0</v>
      </c>
      <c r="D54">
        <f>COUNTIF('競技者一覧'!$K$13:$K$112,A54)</f>
        <v>0</v>
      </c>
      <c r="E54">
        <f>COUNTIF('競技者一覧'!$M$13:$M$112,A54)</f>
        <v>0</v>
      </c>
      <c r="F54">
        <f>COUNTIF('競技者一覧'!$O$13:$O$112,A54)</f>
        <v>0</v>
      </c>
      <c r="G54">
        <f>COUNTIF('競技者一覧'!$Q$13:$Q$112,A54)</f>
        <v>0</v>
      </c>
      <c r="H54">
        <f>COUNTIF('競技者一覧'!$S$13:$S$112,A54)</f>
        <v>0</v>
      </c>
      <c r="I54">
        <f>COUNTIF('競技者一覧'!$U$13:$U$112,A54)</f>
        <v>0</v>
      </c>
      <c r="J54">
        <f t="shared" si="0"/>
        <v>0</v>
      </c>
    </row>
    <row r="55" spans="1:10" ht="13.5">
      <c r="A55" t="s">
        <v>731</v>
      </c>
      <c r="B55">
        <f>COUNTIF('競技者一覧'!$G$13:$G$112,A55)</f>
        <v>0</v>
      </c>
      <c r="C55">
        <f>COUNTIF('競技者一覧'!$I$13:$I$112,A55)</f>
        <v>0</v>
      </c>
      <c r="D55">
        <f>COUNTIF('競技者一覧'!$K$13:$K$112,A55)</f>
        <v>0</v>
      </c>
      <c r="E55">
        <f>COUNTIF('競技者一覧'!$M$13:$M$112,A55)</f>
        <v>0</v>
      </c>
      <c r="F55">
        <f>COUNTIF('競技者一覧'!$O$13:$O$112,A55)</f>
        <v>0</v>
      </c>
      <c r="G55">
        <f>COUNTIF('競技者一覧'!$Q$13:$Q$112,A55)</f>
        <v>0</v>
      </c>
      <c r="H55">
        <f>COUNTIF('競技者一覧'!$S$13:$S$112,A55)</f>
        <v>0</v>
      </c>
      <c r="I55">
        <f>COUNTIF('競技者一覧'!$U$13:$U$112,A55)</f>
        <v>0</v>
      </c>
      <c r="J55">
        <f t="shared" si="0"/>
        <v>0</v>
      </c>
    </row>
    <row r="56" spans="1:10" ht="13.5">
      <c r="A56" t="s">
        <v>732</v>
      </c>
      <c r="B56">
        <f>COUNTIF('競技者一覧'!$G$13:$G$112,A56)</f>
        <v>0</v>
      </c>
      <c r="C56">
        <f>COUNTIF('競技者一覧'!$I$13:$I$112,A56)</f>
        <v>0</v>
      </c>
      <c r="D56">
        <f>COUNTIF('競技者一覧'!$K$13:$K$112,A56)</f>
        <v>0</v>
      </c>
      <c r="E56">
        <f>COUNTIF('競技者一覧'!$M$13:$M$112,A56)</f>
        <v>0</v>
      </c>
      <c r="F56">
        <f>COUNTIF('競技者一覧'!$O$13:$O$112,A56)</f>
        <v>0</v>
      </c>
      <c r="G56">
        <f>COUNTIF('競技者一覧'!$Q$13:$Q$112,A56)</f>
        <v>0</v>
      </c>
      <c r="H56">
        <f>COUNTIF('競技者一覧'!$S$13:$S$112,A56)</f>
        <v>0</v>
      </c>
      <c r="I56">
        <f>COUNTIF('競技者一覧'!$U$13:$U$112,A56)</f>
        <v>0</v>
      </c>
      <c r="J56">
        <f t="shared" si="0"/>
        <v>0</v>
      </c>
    </row>
    <row r="57" spans="1:10" ht="13.5">
      <c r="A57" t="s">
        <v>179</v>
      </c>
      <c r="B57">
        <f>COUNTIF('競技者一覧'!$G$13:$G$112,A57)</f>
        <v>0</v>
      </c>
      <c r="C57">
        <f>COUNTIF('競技者一覧'!$I$13:$I$112,A57)</f>
        <v>0</v>
      </c>
      <c r="D57">
        <f>COUNTIF('競技者一覧'!$K$13:$K$112,A57)</f>
        <v>0</v>
      </c>
      <c r="E57">
        <f>COUNTIF('競技者一覧'!$M$13:$M$112,A57)</f>
        <v>0</v>
      </c>
      <c r="F57">
        <f>COUNTIF('競技者一覧'!$O$13:$O$112,A57)</f>
        <v>0</v>
      </c>
      <c r="G57">
        <f>COUNTIF('競技者一覧'!$Q$13:$Q$112,A57)</f>
        <v>0</v>
      </c>
      <c r="H57">
        <f>COUNTIF('競技者一覧'!$S$13:$S$112,A57)</f>
        <v>0</v>
      </c>
      <c r="I57">
        <f>COUNTIF('競技者一覧'!$U$13:$U$112,A57)</f>
        <v>0</v>
      </c>
      <c r="J57">
        <f t="shared" si="0"/>
        <v>0</v>
      </c>
    </row>
    <row r="58" spans="1:10" ht="13.5">
      <c r="A58" t="s">
        <v>180</v>
      </c>
      <c r="B58">
        <f>COUNTIF('競技者一覧'!$G$13:$G$112,A58)</f>
        <v>0</v>
      </c>
      <c r="C58">
        <f>COUNTIF('競技者一覧'!$I$13:$I$112,A58)</f>
        <v>0</v>
      </c>
      <c r="D58">
        <f>COUNTIF('競技者一覧'!$K$13:$K$112,A58)</f>
        <v>0</v>
      </c>
      <c r="E58">
        <f>COUNTIF('競技者一覧'!$M$13:$M$112,A58)</f>
        <v>0</v>
      </c>
      <c r="F58">
        <f>COUNTIF('競技者一覧'!$O$13:$O$112,A58)</f>
        <v>0</v>
      </c>
      <c r="G58">
        <f>COUNTIF('競技者一覧'!$Q$13:$Q$112,A58)</f>
        <v>0</v>
      </c>
      <c r="H58">
        <f>COUNTIF('競技者一覧'!$S$13:$S$112,A58)</f>
        <v>0</v>
      </c>
      <c r="I58">
        <f>COUNTIF('競技者一覧'!$U$13:$U$112,A58)</f>
        <v>0</v>
      </c>
      <c r="J58">
        <f t="shared" si="0"/>
        <v>0</v>
      </c>
    </row>
    <row r="59" spans="1:10" ht="13.5">
      <c r="A59" t="s">
        <v>181</v>
      </c>
      <c r="B59">
        <f>COUNTIF('競技者一覧'!$G$13:$G$112,A59)</f>
        <v>0</v>
      </c>
      <c r="C59">
        <f>COUNTIF('競技者一覧'!$I$13:$I$112,A59)</f>
        <v>0</v>
      </c>
      <c r="D59">
        <f>COUNTIF('競技者一覧'!$K$13:$K$112,A59)</f>
        <v>0</v>
      </c>
      <c r="E59">
        <f>COUNTIF('競技者一覧'!$M$13:$M$112,A59)</f>
        <v>0</v>
      </c>
      <c r="F59">
        <f>COUNTIF('競技者一覧'!$O$13:$O$112,A59)</f>
        <v>0</v>
      </c>
      <c r="G59">
        <f>COUNTIF('競技者一覧'!$Q$13:$Q$112,A59)</f>
        <v>0</v>
      </c>
      <c r="H59">
        <f>COUNTIF('競技者一覧'!$S$13:$S$112,A59)</f>
        <v>0</v>
      </c>
      <c r="I59">
        <f>COUNTIF('競技者一覧'!$U$13:$U$112,A59)</f>
        <v>0</v>
      </c>
      <c r="J59">
        <f t="shared" si="0"/>
        <v>0</v>
      </c>
    </row>
    <row r="60" spans="1:10" ht="13.5">
      <c r="A60" t="s">
        <v>182</v>
      </c>
      <c r="B60">
        <f>COUNTIF('競技者一覧'!$G$13:$G$112,A60)</f>
        <v>0</v>
      </c>
      <c r="C60">
        <f>COUNTIF('競技者一覧'!$I$13:$I$112,A60)</f>
        <v>0</v>
      </c>
      <c r="D60">
        <f>COUNTIF('競技者一覧'!$K$13:$K$112,A60)</f>
        <v>0</v>
      </c>
      <c r="E60">
        <f>COUNTIF('競技者一覧'!$M$13:$M$112,A60)</f>
        <v>0</v>
      </c>
      <c r="F60">
        <f>COUNTIF('競技者一覧'!$O$13:$O$112,A60)</f>
        <v>0</v>
      </c>
      <c r="G60">
        <f>COUNTIF('競技者一覧'!$Q$13:$Q$112,A60)</f>
        <v>0</v>
      </c>
      <c r="H60">
        <f>COUNTIF('競技者一覧'!$S$13:$S$112,A60)</f>
        <v>0</v>
      </c>
      <c r="I60">
        <f>COUNTIF('競技者一覧'!$U$13:$U$112,A60)</f>
        <v>0</v>
      </c>
      <c r="J60">
        <f t="shared" si="0"/>
        <v>0</v>
      </c>
    </row>
    <row r="61" spans="1:10" ht="13.5">
      <c r="A61" t="s">
        <v>184</v>
      </c>
      <c r="B61">
        <f>COUNTIF('競技者一覧'!$G$13:$G$112,A61)</f>
        <v>0</v>
      </c>
      <c r="C61">
        <f>COUNTIF('競技者一覧'!$I$13:$I$112,A61)</f>
        <v>0</v>
      </c>
      <c r="D61">
        <f>COUNTIF('競技者一覧'!$K$13:$K$112,A61)</f>
        <v>0</v>
      </c>
      <c r="E61">
        <f>COUNTIF('競技者一覧'!$M$13:$M$112,A61)</f>
        <v>0</v>
      </c>
      <c r="F61">
        <f>COUNTIF('競技者一覧'!$O$13:$O$112,A61)</f>
        <v>0</v>
      </c>
      <c r="G61">
        <f>COUNTIF('競技者一覧'!$Q$13:$Q$112,A61)</f>
        <v>0</v>
      </c>
      <c r="H61">
        <f>COUNTIF('競技者一覧'!$S$13:$S$112,A61)</f>
        <v>0</v>
      </c>
      <c r="I61">
        <f>COUNTIF('競技者一覧'!$U$13:$U$112,A61)</f>
        <v>0</v>
      </c>
      <c r="J61">
        <f t="shared" si="0"/>
        <v>0</v>
      </c>
    </row>
    <row r="62" spans="1:10" ht="13.5">
      <c r="A62" t="s">
        <v>185</v>
      </c>
      <c r="B62">
        <f>COUNTIF('競技者一覧'!$G$13:$G$112,A62)</f>
        <v>0</v>
      </c>
      <c r="C62">
        <f>COUNTIF('競技者一覧'!$I$13:$I$112,A62)</f>
        <v>0</v>
      </c>
      <c r="D62">
        <f>COUNTIF('競技者一覧'!$K$13:$K$112,A62)</f>
        <v>0</v>
      </c>
      <c r="E62">
        <f>COUNTIF('競技者一覧'!$M$13:$M$112,A62)</f>
        <v>0</v>
      </c>
      <c r="F62">
        <f>COUNTIF('競技者一覧'!$O$13:$O$112,A62)</f>
        <v>0</v>
      </c>
      <c r="G62">
        <f>COUNTIF('競技者一覧'!$Q$13:$Q$112,A62)</f>
        <v>0</v>
      </c>
      <c r="H62">
        <f>COUNTIF('競技者一覧'!$S$13:$S$112,A62)</f>
        <v>0</v>
      </c>
      <c r="I62">
        <f>COUNTIF('競技者一覧'!$U$13:$U$112,A62)</f>
        <v>0</v>
      </c>
      <c r="J62">
        <f t="shared" si="0"/>
        <v>0</v>
      </c>
    </row>
    <row r="63" spans="1:10" ht="13.5">
      <c r="A63" t="s">
        <v>186</v>
      </c>
      <c r="B63">
        <f>COUNTIF('競技者一覧'!$G$13:$G$112,A63)</f>
        <v>0</v>
      </c>
      <c r="C63">
        <f>COUNTIF('競技者一覧'!$I$13:$I$112,A63)</f>
        <v>0</v>
      </c>
      <c r="D63">
        <f>COUNTIF('競技者一覧'!$K$13:$K$112,A63)</f>
        <v>0</v>
      </c>
      <c r="E63">
        <f>COUNTIF('競技者一覧'!$M$13:$M$112,A63)</f>
        <v>0</v>
      </c>
      <c r="F63">
        <f>COUNTIF('競技者一覧'!$O$13:$O$112,A63)</f>
        <v>0</v>
      </c>
      <c r="G63">
        <f>COUNTIF('競技者一覧'!$Q$13:$Q$112,A63)</f>
        <v>0</v>
      </c>
      <c r="H63">
        <f>COUNTIF('競技者一覧'!$S$13:$S$112,A63)</f>
        <v>0</v>
      </c>
      <c r="I63">
        <f>COUNTIF('競技者一覧'!$U$13:$U$112,A63)</f>
        <v>0</v>
      </c>
      <c r="J63">
        <f t="shared" si="0"/>
        <v>0</v>
      </c>
    </row>
    <row r="64" spans="1:10" ht="13.5">
      <c r="A64" t="s">
        <v>187</v>
      </c>
      <c r="B64">
        <f>COUNTIF('競技者一覧'!$G$13:$G$112,A64)</f>
        <v>0</v>
      </c>
      <c r="C64">
        <f>COUNTIF('競技者一覧'!$I$13:$I$112,A64)</f>
        <v>0</v>
      </c>
      <c r="D64">
        <f>COUNTIF('競技者一覧'!$K$13:$K$112,A64)</f>
        <v>0</v>
      </c>
      <c r="E64">
        <f>COUNTIF('競技者一覧'!$M$13:$M$112,A64)</f>
        <v>0</v>
      </c>
      <c r="F64">
        <f>COUNTIF('競技者一覧'!$O$13:$O$112,A64)</f>
        <v>0</v>
      </c>
      <c r="G64">
        <f>COUNTIF('競技者一覧'!$Q$13:$Q$112,A64)</f>
        <v>0</v>
      </c>
      <c r="H64">
        <f>COUNTIF('競技者一覧'!$S$13:$S$112,A64)</f>
        <v>0</v>
      </c>
      <c r="I64">
        <f>COUNTIF('競技者一覧'!$U$13:$U$112,A64)</f>
        <v>0</v>
      </c>
      <c r="J64">
        <f t="shared" si="0"/>
        <v>0</v>
      </c>
    </row>
    <row r="65" spans="1:10" ht="13.5">
      <c r="A65" t="s">
        <v>188</v>
      </c>
      <c r="B65">
        <f>COUNTIF('競技者一覧'!$G$13:$G$112,A65)</f>
        <v>0</v>
      </c>
      <c r="C65">
        <f>COUNTIF('競技者一覧'!$I$13:$I$112,A65)</f>
        <v>0</v>
      </c>
      <c r="D65">
        <f>COUNTIF('競技者一覧'!$K$13:$K$112,A65)</f>
        <v>0</v>
      </c>
      <c r="E65">
        <f>COUNTIF('競技者一覧'!$M$13:$M$112,A65)</f>
        <v>0</v>
      </c>
      <c r="F65">
        <f>COUNTIF('競技者一覧'!$O$13:$O$112,A65)</f>
        <v>0</v>
      </c>
      <c r="G65">
        <f>COUNTIF('競技者一覧'!$Q$13:$Q$112,A65)</f>
        <v>0</v>
      </c>
      <c r="H65">
        <f>COUNTIF('競技者一覧'!$S$13:$S$112,A65)</f>
        <v>0</v>
      </c>
      <c r="I65">
        <f>COUNTIF('競技者一覧'!$U$13:$U$112,A65)</f>
        <v>0</v>
      </c>
      <c r="J65">
        <f t="shared" si="0"/>
        <v>0</v>
      </c>
    </row>
    <row r="66" spans="1:10" ht="13.5">
      <c r="A66" t="s">
        <v>189</v>
      </c>
      <c r="B66">
        <f>COUNTIF('競技者一覧'!$G$13:$G$112,A66)</f>
        <v>0</v>
      </c>
      <c r="C66">
        <f>COUNTIF('競技者一覧'!$I$13:$I$112,A66)</f>
        <v>0</v>
      </c>
      <c r="D66">
        <f>COUNTIF('競技者一覧'!$K$13:$K$112,A66)</f>
        <v>0</v>
      </c>
      <c r="E66">
        <f>COUNTIF('競技者一覧'!$M$13:$M$112,A66)</f>
        <v>0</v>
      </c>
      <c r="F66">
        <f>COUNTIF('競技者一覧'!$O$13:$O$112,A66)</f>
        <v>0</v>
      </c>
      <c r="G66">
        <f>COUNTIF('競技者一覧'!$Q$13:$Q$112,A66)</f>
        <v>0</v>
      </c>
      <c r="H66">
        <f>COUNTIF('競技者一覧'!$S$13:$S$112,A66)</f>
        <v>0</v>
      </c>
      <c r="I66">
        <f>COUNTIF('競技者一覧'!$U$13:$U$112,A66)</f>
        <v>0</v>
      </c>
      <c r="J66">
        <f t="shared" si="0"/>
        <v>0</v>
      </c>
    </row>
    <row r="67" spans="1:10" ht="13.5">
      <c r="A67" t="s">
        <v>190</v>
      </c>
      <c r="B67">
        <f>COUNTIF('競技者一覧'!$G$13:$G$112,A67)</f>
        <v>0</v>
      </c>
      <c r="C67">
        <f>COUNTIF('競技者一覧'!$I$13:$I$112,A67)</f>
        <v>0</v>
      </c>
      <c r="D67">
        <f>COUNTIF('競技者一覧'!$K$13:$K$112,A67)</f>
        <v>0</v>
      </c>
      <c r="E67">
        <f>COUNTIF('競技者一覧'!$M$13:$M$112,A67)</f>
        <v>0</v>
      </c>
      <c r="F67">
        <f>COUNTIF('競技者一覧'!$O$13:$O$112,A67)</f>
        <v>0</v>
      </c>
      <c r="G67">
        <f>COUNTIF('競技者一覧'!$Q$13:$Q$112,A67)</f>
        <v>0</v>
      </c>
      <c r="H67">
        <f>COUNTIF('競技者一覧'!$S$13:$S$112,A67)</f>
        <v>0</v>
      </c>
      <c r="I67">
        <f>COUNTIF('競技者一覧'!$U$13:$U$112,A67)</f>
        <v>0</v>
      </c>
      <c r="J67">
        <f aca="true" t="shared" si="1" ref="J67:J130">SUM(B67:I67)</f>
        <v>0</v>
      </c>
    </row>
    <row r="68" spans="1:10" ht="13.5">
      <c r="A68" t="s">
        <v>1019</v>
      </c>
      <c r="B68">
        <f>COUNTIF('競技者一覧'!$G$13:$G$112,A68)</f>
        <v>0</v>
      </c>
      <c r="C68">
        <f>COUNTIF('競技者一覧'!$I$13:$I$112,A68)</f>
        <v>0</v>
      </c>
      <c r="D68">
        <f>COUNTIF('競技者一覧'!$K$13:$K$112,A68)</f>
        <v>0</v>
      </c>
      <c r="E68">
        <f>COUNTIF('競技者一覧'!$M$13:$M$112,A68)</f>
        <v>0</v>
      </c>
      <c r="F68">
        <f>COUNTIF('競技者一覧'!$O$13:$O$112,A68)</f>
        <v>0</v>
      </c>
      <c r="G68">
        <f>COUNTIF('競技者一覧'!$Q$13:$Q$112,A68)</f>
        <v>0</v>
      </c>
      <c r="H68">
        <f>COUNTIF('競技者一覧'!$S$13:$S$112,A68)</f>
        <v>0</v>
      </c>
      <c r="I68">
        <f>COUNTIF('競技者一覧'!$U$13:$U$112,A68)</f>
        <v>0</v>
      </c>
      <c r="J68">
        <f t="shared" si="1"/>
        <v>0</v>
      </c>
    </row>
    <row r="69" spans="1:10" ht="13.5">
      <c r="A69" t="s">
        <v>795</v>
      </c>
      <c r="B69">
        <f>COUNTIF('競技者一覧'!$G$13:$G$112,A69)</f>
        <v>0</v>
      </c>
      <c r="C69">
        <f>COUNTIF('競技者一覧'!$I$13:$I$112,A69)</f>
        <v>0</v>
      </c>
      <c r="D69">
        <f>COUNTIF('競技者一覧'!$K$13:$K$112,A69)</f>
        <v>0</v>
      </c>
      <c r="E69">
        <f>COUNTIF('競技者一覧'!$M$13:$M$112,A69)</f>
        <v>0</v>
      </c>
      <c r="F69">
        <f>COUNTIF('競技者一覧'!$O$13:$O$112,A69)</f>
        <v>0</v>
      </c>
      <c r="G69">
        <f>COUNTIF('競技者一覧'!$Q$13:$Q$112,A69)</f>
        <v>0</v>
      </c>
      <c r="H69">
        <f>COUNTIF('競技者一覧'!$S$13:$S$112,A69)</f>
        <v>0</v>
      </c>
      <c r="I69">
        <f>COUNTIF('競技者一覧'!$U$13:$U$112,A69)</f>
        <v>0</v>
      </c>
      <c r="J69">
        <f t="shared" si="1"/>
        <v>0</v>
      </c>
    </row>
    <row r="70" spans="1:10" ht="13.5">
      <c r="A70" t="s">
        <v>796</v>
      </c>
      <c r="B70">
        <f>COUNTIF('競技者一覧'!$G$13:$G$112,A70)</f>
        <v>0</v>
      </c>
      <c r="C70">
        <f>COUNTIF('競技者一覧'!$I$13:$I$112,A70)</f>
        <v>0</v>
      </c>
      <c r="D70">
        <f>COUNTIF('競技者一覧'!$K$13:$K$112,A70)</f>
        <v>0</v>
      </c>
      <c r="E70">
        <f>COUNTIF('競技者一覧'!$M$13:$M$112,A70)</f>
        <v>0</v>
      </c>
      <c r="F70">
        <f>COUNTIF('競技者一覧'!$O$13:$O$112,A70)</f>
        <v>0</v>
      </c>
      <c r="G70">
        <f>COUNTIF('競技者一覧'!$Q$13:$Q$112,A70)</f>
        <v>0</v>
      </c>
      <c r="H70">
        <f>COUNTIF('競技者一覧'!$S$13:$S$112,A70)</f>
        <v>0</v>
      </c>
      <c r="I70">
        <f>COUNTIF('競技者一覧'!$U$13:$U$112,A70)</f>
        <v>0</v>
      </c>
      <c r="J70">
        <f t="shared" si="1"/>
        <v>0</v>
      </c>
    </row>
    <row r="71" spans="1:10" ht="13.5">
      <c r="A71" t="s">
        <v>797</v>
      </c>
      <c r="B71">
        <f>COUNTIF('競技者一覧'!$G$13:$G$112,A71)</f>
        <v>0</v>
      </c>
      <c r="C71">
        <f>COUNTIF('競技者一覧'!$I$13:$I$112,A71)</f>
        <v>0</v>
      </c>
      <c r="D71">
        <f>COUNTIF('競技者一覧'!$K$13:$K$112,A71)</f>
        <v>0</v>
      </c>
      <c r="E71">
        <f>COUNTIF('競技者一覧'!$M$13:$M$112,A71)</f>
        <v>0</v>
      </c>
      <c r="F71">
        <f>COUNTIF('競技者一覧'!$O$13:$O$112,A71)</f>
        <v>0</v>
      </c>
      <c r="G71">
        <f>COUNTIF('競技者一覧'!$Q$13:$Q$112,A71)</f>
        <v>0</v>
      </c>
      <c r="H71">
        <f>COUNTIF('競技者一覧'!$S$13:$S$112,A71)</f>
        <v>0</v>
      </c>
      <c r="I71">
        <f>COUNTIF('競技者一覧'!$U$13:$U$112,A71)</f>
        <v>0</v>
      </c>
      <c r="J71">
        <f t="shared" si="1"/>
        <v>0</v>
      </c>
    </row>
    <row r="72" spans="1:10" ht="13.5">
      <c r="A72" t="s">
        <v>798</v>
      </c>
      <c r="B72">
        <f>COUNTIF('競技者一覧'!$G$13:$G$112,A72)</f>
        <v>0</v>
      </c>
      <c r="C72">
        <f>COUNTIF('競技者一覧'!$I$13:$I$112,A72)</f>
        <v>0</v>
      </c>
      <c r="D72">
        <f>COUNTIF('競技者一覧'!$K$13:$K$112,A72)</f>
        <v>0</v>
      </c>
      <c r="E72">
        <f>COUNTIF('競技者一覧'!$M$13:$M$112,A72)</f>
        <v>0</v>
      </c>
      <c r="F72">
        <f>COUNTIF('競技者一覧'!$O$13:$O$112,A72)</f>
        <v>0</v>
      </c>
      <c r="G72">
        <f>COUNTIF('競技者一覧'!$Q$13:$Q$112,A72)</f>
        <v>0</v>
      </c>
      <c r="H72">
        <f>COUNTIF('競技者一覧'!$S$13:$S$112,A72)</f>
        <v>0</v>
      </c>
      <c r="I72">
        <f>COUNTIF('競技者一覧'!$U$13:$U$112,A72)</f>
        <v>0</v>
      </c>
      <c r="J72">
        <f t="shared" si="1"/>
        <v>0</v>
      </c>
    </row>
    <row r="73" spans="1:10" ht="13.5">
      <c r="A73" t="s">
        <v>799</v>
      </c>
      <c r="B73">
        <f>COUNTIF('競技者一覧'!$G$13:$G$112,A73)</f>
        <v>0</v>
      </c>
      <c r="C73">
        <f>COUNTIF('競技者一覧'!$I$13:$I$112,A73)</f>
        <v>0</v>
      </c>
      <c r="D73">
        <f>COUNTIF('競技者一覧'!$K$13:$K$112,A73)</f>
        <v>0</v>
      </c>
      <c r="E73">
        <f>COUNTIF('競技者一覧'!$M$13:$M$112,A73)</f>
        <v>0</v>
      </c>
      <c r="F73">
        <f>COUNTIF('競技者一覧'!$O$13:$O$112,A73)</f>
        <v>0</v>
      </c>
      <c r="G73">
        <f>COUNTIF('競技者一覧'!$Q$13:$Q$112,A73)</f>
        <v>0</v>
      </c>
      <c r="H73">
        <f>COUNTIF('競技者一覧'!$S$13:$S$112,A73)</f>
        <v>0</v>
      </c>
      <c r="I73">
        <f>COUNTIF('競技者一覧'!$U$13:$U$112,A73)</f>
        <v>0</v>
      </c>
      <c r="J73">
        <f t="shared" si="1"/>
        <v>0</v>
      </c>
    </row>
    <row r="74" spans="1:10" ht="13.5">
      <c r="A74" t="s">
        <v>800</v>
      </c>
      <c r="B74">
        <f>COUNTIF('競技者一覧'!$G$13:$G$112,A74)</f>
        <v>0</v>
      </c>
      <c r="C74">
        <f>COUNTIF('競技者一覧'!$I$13:$I$112,A74)</f>
        <v>0</v>
      </c>
      <c r="D74">
        <f>COUNTIF('競技者一覧'!$K$13:$K$112,A74)</f>
        <v>0</v>
      </c>
      <c r="E74">
        <f>COUNTIF('競技者一覧'!$M$13:$M$112,A74)</f>
        <v>0</v>
      </c>
      <c r="F74">
        <f>COUNTIF('競技者一覧'!$O$13:$O$112,A74)</f>
        <v>0</v>
      </c>
      <c r="G74">
        <f>COUNTIF('競技者一覧'!$Q$13:$Q$112,A74)</f>
        <v>0</v>
      </c>
      <c r="H74">
        <f>COUNTIF('競技者一覧'!$S$13:$S$112,A74)</f>
        <v>0</v>
      </c>
      <c r="I74">
        <f>COUNTIF('競技者一覧'!$U$13:$U$112,A74)</f>
        <v>0</v>
      </c>
      <c r="J74">
        <f t="shared" si="1"/>
        <v>0</v>
      </c>
    </row>
    <row r="75" spans="1:10" ht="13.5">
      <c r="A75" t="s">
        <v>907</v>
      </c>
      <c r="B75">
        <f>COUNTIF('競技者一覧'!$G$13:$G$112,A75)</f>
        <v>0</v>
      </c>
      <c r="C75">
        <f>COUNTIF('競技者一覧'!$I$13:$I$112,A75)</f>
        <v>0</v>
      </c>
      <c r="D75">
        <f>COUNTIF('競技者一覧'!$K$13:$K$112,A75)</f>
        <v>0</v>
      </c>
      <c r="E75">
        <f>COUNTIF('競技者一覧'!$M$13:$M$112,A75)</f>
        <v>0</v>
      </c>
      <c r="F75">
        <f>COUNTIF('競技者一覧'!$O$13:$O$112,A75)</f>
        <v>0</v>
      </c>
      <c r="G75">
        <f>COUNTIF('競技者一覧'!$Q$13:$Q$112,A75)</f>
        <v>0</v>
      </c>
      <c r="H75">
        <f>COUNTIF('競技者一覧'!$S$13:$S$112,A75)</f>
        <v>0</v>
      </c>
      <c r="I75">
        <f>COUNTIF('競技者一覧'!$U$13:$U$112,A75)</f>
        <v>0</v>
      </c>
      <c r="J75">
        <f t="shared" si="1"/>
        <v>0</v>
      </c>
    </row>
    <row r="76" spans="1:10" ht="13.5">
      <c r="A76" t="s">
        <v>909</v>
      </c>
      <c r="B76">
        <f>COUNTIF('競技者一覧'!$G$13:$G$112,A76)</f>
        <v>0</v>
      </c>
      <c r="C76">
        <f>COUNTIF('競技者一覧'!$I$13:$I$112,A76)</f>
        <v>0</v>
      </c>
      <c r="D76">
        <f>COUNTIF('競技者一覧'!$K$13:$K$112,A76)</f>
        <v>0</v>
      </c>
      <c r="E76">
        <f>COUNTIF('競技者一覧'!$M$13:$M$112,A76)</f>
        <v>0</v>
      </c>
      <c r="F76">
        <f>COUNTIF('競技者一覧'!$O$13:$O$112,A76)</f>
        <v>0</v>
      </c>
      <c r="G76">
        <f>COUNTIF('競技者一覧'!$Q$13:$Q$112,A76)</f>
        <v>0</v>
      </c>
      <c r="H76">
        <f>COUNTIF('競技者一覧'!$S$13:$S$112,A76)</f>
        <v>0</v>
      </c>
      <c r="I76">
        <f>COUNTIF('競技者一覧'!$U$13:$U$112,A76)</f>
        <v>0</v>
      </c>
      <c r="J76">
        <f t="shared" si="1"/>
        <v>0</v>
      </c>
    </row>
    <row r="77" spans="1:10" ht="13.5">
      <c r="A77" t="s">
        <v>801</v>
      </c>
      <c r="B77">
        <f>COUNTIF('競技者一覧'!$G$13:$G$112,A77)</f>
        <v>0</v>
      </c>
      <c r="C77">
        <f>COUNTIF('競技者一覧'!$I$13:$I$112,A77)</f>
        <v>0</v>
      </c>
      <c r="D77">
        <f>COUNTIF('競技者一覧'!$K$13:$K$112,A77)</f>
        <v>0</v>
      </c>
      <c r="E77">
        <f>COUNTIF('競技者一覧'!$M$13:$M$112,A77)</f>
        <v>0</v>
      </c>
      <c r="F77">
        <f>COUNTIF('競技者一覧'!$O$13:$O$112,A77)</f>
        <v>0</v>
      </c>
      <c r="G77">
        <f>COUNTIF('競技者一覧'!$Q$13:$Q$112,A77)</f>
        <v>0</v>
      </c>
      <c r="H77">
        <f>COUNTIF('競技者一覧'!$S$13:$S$112,A77)</f>
        <v>0</v>
      </c>
      <c r="I77">
        <f>COUNTIF('競技者一覧'!$U$13:$U$112,A77)</f>
        <v>0</v>
      </c>
      <c r="J77">
        <f t="shared" si="1"/>
        <v>0</v>
      </c>
    </row>
    <row r="78" spans="1:10" ht="13.5">
      <c r="A78" t="s">
        <v>914</v>
      </c>
      <c r="B78">
        <f>COUNTIF('競技者一覧'!$G$13:$G$112,A78)</f>
        <v>0</v>
      </c>
      <c r="C78">
        <f>COUNTIF('競技者一覧'!$I$13:$I$112,A78)</f>
        <v>0</v>
      </c>
      <c r="D78">
        <f>COUNTIF('競技者一覧'!$K$13:$K$112,A78)</f>
        <v>0</v>
      </c>
      <c r="E78">
        <f>COUNTIF('競技者一覧'!$M$13:$M$112,A78)</f>
        <v>0</v>
      </c>
      <c r="F78">
        <f>COUNTIF('競技者一覧'!$O$13:$O$112,A78)</f>
        <v>0</v>
      </c>
      <c r="G78">
        <f>COUNTIF('競技者一覧'!$Q$13:$Q$112,A78)</f>
        <v>0</v>
      </c>
      <c r="H78">
        <f>COUNTIF('競技者一覧'!$S$13:$S$112,A78)</f>
        <v>0</v>
      </c>
      <c r="I78">
        <f>COUNTIF('競技者一覧'!$U$13:$U$112,A78)</f>
        <v>0</v>
      </c>
      <c r="J78">
        <f t="shared" si="1"/>
        <v>0</v>
      </c>
    </row>
    <row r="79" spans="1:10" ht="13.5">
      <c r="A79" t="s">
        <v>802</v>
      </c>
      <c r="B79">
        <f>COUNTIF('競技者一覧'!$G$13:$G$112,A79)</f>
        <v>0</v>
      </c>
      <c r="C79">
        <f>COUNTIF('競技者一覧'!$I$13:$I$112,A79)</f>
        <v>0</v>
      </c>
      <c r="D79">
        <f>COUNTIF('競技者一覧'!$K$13:$K$112,A79)</f>
        <v>0</v>
      </c>
      <c r="E79">
        <f>COUNTIF('競技者一覧'!$M$13:$M$112,A79)</f>
        <v>0</v>
      </c>
      <c r="F79">
        <f>COUNTIF('競技者一覧'!$O$13:$O$112,A79)</f>
        <v>0</v>
      </c>
      <c r="G79">
        <f>COUNTIF('競技者一覧'!$Q$13:$Q$112,A79)</f>
        <v>0</v>
      </c>
      <c r="H79">
        <f>COUNTIF('競技者一覧'!$S$13:$S$112,A79)</f>
        <v>0</v>
      </c>
      <c r="I79">
        <f>COUNTIF('競技者一覧'!$U$13:$U$112,A79)</f>
        <v>0</v>
      </c>
      <c r="J79">
        <f t="shared" si="1"/>
        <v>0</v>
      </c>
    </row>
    <row r="80" spans="1:10" ht="13.5">
      <c r="A80" t="s">
        <v>803</v>
      </c>
      <c r="B80">
        <f>COUNTIF('競技者一覧'!$G$13:$G$112,A80)</f>
        <v>0</v>
      </c>
      <c r="C80">
        <f>COUNTIF('競技者一覧'!$I$13:$I$112,A80)</f>
        <v>0</v>
      </c>
      <c r="D80">
        <f>COUNTIF('競技者一覧'!$K$13:$K$112,A80)</f>
        <v>0</v>
      </c>
      <c r="E80">
        <f>COUNTIF('競技者一覧'!$M$13:$M$112,A80)</f>
        <v>0</v>
      </c>
      <c r="F80">
        <f>COUNTIF('競技者一覧'!$O$13:$O$112,A80)</f>
        <v>0</v>
      </c>
      <c r="G80">
        <f>COUNTIF('競技者一覧'!$Q$13:$Q$112,A80)</f>
        <v>0</v>
      </c>
      <c r="H80">
        <f>COUNTIF('競技者一覧'!$S$13:$S$112,A80)</f>
        <v>0</v>
      </c>
      <c r="I80">
        <f>COUNTIF('競技者一覧'!$U$13:$U$112,A80)</f>
        <v>0</v>
      </c>
      <c r="J80">
        <f t="shared" si="1"/>
        <v>0</v>
      </c>
    </row>
    <row r="81" spans="1:10" ht="13.5">
      <c r="A81" t="s">
        <v>804</v>
      </c>
      <c r="B81">
        <f>COUNTIF('競技者一覧'!$G$13:$G$112,A81)</f>
        <v>0</v>
      </c>
      <c r="C81">
        <f>COUNTIF('競技者一覧'!$I$13:$I$112,A81)</f>
        <v>0</v>
      </c>
      <c r="D81">
        <f>COUNTIF('競技者一覧'!$K$13:$K$112,A81)</f>
        <v>0</v>
      </c>
      <c r="E81">
        <f>COUNTIF('競技者一覧'!$M$13:$M$112,A81)</f>
        <v>0</v>
      </c>
      <c r="F81">
        <f>COUNTIF('競技者一覧'!$O$13:$O$112,A81)</f>
        <v>0</v>
      </c>
      <c r="G81">
        <f>COUNTIF('競技者一覧'!$Q$13:$Q$112,A81)</f>
        <v>0</v>
      </c>
      <c r="H81">
        <f>COUNTIF('競技者一覧'!$S$13:$S$112,A81)</f>
        <v>0</v>
      </c>
      <c r="I81">
        <f>COUNTIF('競技者一覧'!$U$13:$U$112,A81)</f>
        <v>0</v>
      </c>
      <c r="J81">
        <f t="shared" si="1"/>
        <v>0</v>
      </c>
    </row>
    <row r="82" spans="1:10" ht="13.5">
      <c r="A82" t="s">
        <v>919</v>
      </c>
      <c r="B82">
        <f>COUNTIF('競技者一覧'!$G$13:$G$112,A82)</f>
        <v>0</v>
      </c>
      <c r="C82">
        <f>COUNTIF('競技者一覧'!$I$13:$I$112,A82)</f>
        <v>0</v>
      </c>
      <c r="D82">
        <f>COUNTIF('競技者一覧'!$K$13:$K$112,A82)</f>
        <v>0</v>
      </c>
      <c r="E82">
        <f>COUNTIF('競技者一覧'!$M$13:$M$112,A82)</f>
        <v>0</v>
      </c>
      <c r="F82">
        <f>COUNTIF('競技者一覧'!$O$13:$O$112,A82)</f>
        <v>0</v>
      </c>
      <c r="G82">
        <f>COUNTIF('競技者一覧'!$Q$13:$Q$112,A82)</f>
        <v>0</v>
      </c>
      <c r="H82">
        <f>COUNTIF('競技者一覧'!$S$13:$S$112,A82)</f>
        <v>0</v>
      </c>
      <c r="I82">
        <f>COUNTIF('競技者一覧'!$U$13:$U$112,A82)</f>
        <v>0</v>
      </c>
      <c r="J82">
        <f t="shared" si="1"/>
        <v>0</v>
      </c>
    </row>
    <row r="83" spans="1:10" ht="13.5">
      <c r="A83" t="s">
        <v>920</v>
      </c>
      <c r="B83">
        <f>COUNTIF('競技者一覧'!$G$13:$G$112,A83)</f>
        <v>0</v>
      </c>
      <c r="C83">
        <f>COUNTIF('競技者一覧'!$I$13:$I$112,A83)</f>
        <v>0</v>
      </c>
      <c r="D83">
        <f>COUNTIF('競技者一覧'!$K$13:$K$112,A83)</f>
        <v>0</v>
      </c>
      <c r="E83">
        <f>COUNTIF('競技者一覧'!$M$13:$M$112,A83)</f>
        <v>0</v>
      </c>
      <c r="F83">
        <f>COUNTIF('競技者一覧'!$O$13:$O$112,A83)</f>
        <v>0</v>
      </c>
      <c r="G83">
        <f>COUNTIF('競技者一覧'!$Q$13:$Q$112,A83)</f>
        <v>0</v>
      </c>
      <c r="H83">
        <f>COUNTIF('競技者一覧'!$S$13:$S$112,A83)</f>
        <v>0</v>
      </c>
      <c r="I83">
        <f>COUNTIF('競技者一覧'!$U$13:$U$112,A83)</f>
        <v>0</v>
      </c>
      <c r="J83">
        <f t="shared" si="1"/>
        <v>0</v>
      </c>
    </row>
    <row r="84" spans="1:10" ht="13.5">
      <c r="A84" t="s">
        <v>805</v>
      </c>
      <c r="B84">
        <f>COUNTIF('競技者一覧'!$G$13:$G$112,A84)</f>
        <v>0</v>
      </c>
      <c r="C84">
        <f>COUNTIF('競技者一覧'!$I$13:$I$112,A84)</f>
        <v>0</v>
      </c>
      <c r="D84">
        <f>COUNTIF('競技者一覧'!$K$13:$K$112,A84)</f>
        <v>0</v>
      </c>
      <c r="E84">
        <f>COUNTIF('競技者一覧'!$M$13:$M$112,A84)</f>
        <v>0</v>
      </c>
      <c r="F84">
        <f>COUNTIF('競技者一覧'!$O$13:$O$112,A84)</f>
        <v>0</v>
      </c>
      <c r="G84">
        <f>COUNTIF('競技者一覧'!$Q$13:$Q$112,A84)</f>
        <v>0</v>
      </c>
      <c r="H84">
        <f>COUNTIF('競技者一覧'!$S$13:$S$112,A84)</f>
        <v>0</v>
      </c>
      <c r="I84">
        <f>COUNTIF('競技者一覧'!$U$13:$U$112,A84)</f>
        <v>0</v>
      </c>
      <c r="J84">
        <f t="shared" si="1"/>
        <v>0</v>
      </c>
    </row>
    <row r="85" spans="1:10" ht="13.5">
      <c r="A85" t="s">
        <v>922</v>
      </c>
      <c r="B85">
        <f>COUNTIF('競技者一覧'!$G$13:$G$112,A85)</f>
        <v>0</v>
      </c>
      <c r="C85">
        <f>COUNTIF('競技者一覧'!$I$13:$I$112,A85)</f>
        <v>0</v>
      </c>
      <c r="D85">
        <f>COUNTIF('競技者一覧'!$K$13:$K$112,A85)</f>
        <v>0</v>
      </c>
      <c r="E85">
        <f>COUNTIF('競技者一覧'!$M$13:$M$112,A85)</f>
        <v>0</v>
      </c>
      <c r="F85">
        <f>COUNTIF('競技者一覧'!$O$13:$O$112,A85)</f>
        <v>0</v>
      </c>
      <c r="G85">
        <f>COUNTIF('競技者一覧'!$Q$13:$Q$112,A85)</f>
        <v>0</v>
      </c>
      <c r="H85">
        <f>COUNTIF('競技者一覧'!$S$13:$S$112,A85)</f>
        <v>0</v>
      </c>
      <c r="I85">
        <f>COUNTIF('競技者一覧'!$U$13:$U$112,A85)</f>
        <v>0</v>
      </c>
      <c r="J85">
        <f t="shared" si="1"/>
        <v>0</v>
      </c>
    </row>
    <row r="86" spans="1:10" ht="13.5">
      <c r="A86" t="s">
        <v>806</v>
      </c>
      <c r="B86">
        <f>COUNTIF('競技者一覧'!$G$13:$G$112,A86)</f>
        <v>0</v>
      </c>
      <c r="C86">
        <f>COUNTIF('競技者一覧'!$I$13:$I$112,A86)</f>
        <v>0</v>
      </c>
      <c r="D86">
        <f>COUNTIF('競技者一覧'!$K$13:$K$112,A86)</f>
        <v>0</v>
      </c>
      <c r="E86">
        <f>COUNTIF('競技者一覧'!$M$13:$M$112,A86)</f>
        <v>0</v>
      </c>
      <c r="F86">
        <f>COUNTIF('競技者一覧'!$O$13:$O$112,A86)</f>
        <v>0</v>
      </c>
      <c r="G86">
        <f>COUNTIF('競技者一覧'!$Q$13:$Q$112,A86)</f>
        <v>0</v>
      </c>
      <c r="H86">
        <f>COUNTIF('競技者一覧'!$S$13:$S$112,A86)</f>
        <v>0</v>
      </c>
      <c r="I86">
        <f>COUNTIF('競技者一覧'!$U$13:$U$112,A86)</f>
        <v>0</v>
      </c>
      <c r="J86">
        <f t="shared" si="1"/>
        <v>0</v>
      </c>
    </row>
    <row r="87" spans="1:10" ht="13.5">
      <c r="A87" t="s">
        <v>807</v>
      </c>
      <c r="B87">
        <f>COUNTIF('競技者一覧'!$G$13:$G$112,A87)</f>
        <v>0</v>
      </c>
      <c r="C87">
        <f>COUNTIF('競技者一覧'!$I$13:$I$112,A87)</f>
        <v>0</v>
      </c>
      <c r="D87">
        <f>COUNTIF('競技者一覧'!$K$13:$K$112,A87)</f>
        <v>0</v>
      </c>
      <c r="E87">
        <f>COUNTIF('競技者一覧'!$M$13:$M$112,A87)</f>
        <v>0</v>
      </c>
      <c r="F87">
        <f>COUNTIF('競技者一覧'!$O$13:$O$112,A87)</f>
        <v>0</v>
      </c>
      <c r="G87">
        <f>COUNTIF('競技者一覧'!$Q$13:$Q$112,A87)</f>
        <v>0</v>
      </c>
      <c r="H87">
        <f>COUNTIF('競技者一覧'!$S$13:$S$112,A87)</f>
        <v>0</v>
      </c>
      <c r="I87">
        <f>COUNTIF('競技者一覧'!$U$13:$U$112,A87)</f>
        <v>0</v>
      </c>
      <c r="J87">
        <f t="shared" si="1"/>
        <v>0</v>
      </c>
    </row>
    <row r="88" spans="1:10" ht="13.5">
      <c r="A88" t="s">
        <v>872</v>
      </c>
      <c r="B88">
        <f>COUNTIF('競技者一覧'!$G$13:$G$112,A88)</f>
        <v>0</v>
      </c>
      <c r="C88">
        <f>COUNTIF('競技者一覧'!$I$13:$I$112,A88)</f>
        <v>0</v>
      </c>
      <c r="D88">
        <f>COUNTIF('競技者一覧'!$K$13:$K$112,A88)</f>
        <v>0</v>
      </c>
      <c r="E88">
        <f>COUNTIF('競技者一覧'!$M$13:$M$112,A88)</f>
        <v>0</v>
      </c>
      <c r="F88">
        <f>COUNTIF('競技者一覧'!$O$13:$O$112,A88)</f>
        <v>0</v>
      </c>
      <c r="G88">
        <f>COUNTIF('競技者一覧'!$Q$13:$Q$112,A88)</f>
        <v>0</v>
      </c>
      <c r="H88">
        <f>COUNTIF('競技者一覧'!$S$13:$S$112,A88)</f>
        <v>0</v>
      </c>
      <c r="I88">
        <f>COUNTIF('競技者一覧'!$U$13:$U$112,A88)</f>
        <v>0</v>
      </c>
      <c r="J88">
        <f t="shared" si="1"/>
        <v>0</v>
      </c>
    </row>
    <row r="89" spans="1:10" ht="13.5">
      <c r="A89" t="s">
        <v>873</v>
      </c>
      <c r="B89">
        <f>COUNTIF('競技者一覧'!$G$13:$G$112,A89)</f>
        <v>0</v>
      </c>
      <c r="C89">
        <f>COUNTIF('競技者一覧'!$I$13:$I$112,A89)</f>
        <v>0</v>
      </c>
      <c r="D89">
        <f>COUNTIF('競技者一覧'!$K$13:$K$112,A89)</f>
        <v>0</v>
      </c>
      <c r="E89">
        <f>COUNTIF('競技者一覧'!$M$13:$M$112,A89)</f>
        <v>0</v>
      </c>
      <c r="F89">
        <f>COUNTIF('競技者一覧'!$O$13:$O$112,A89)</f>
        <v>0</v>
      </c>
      <c r="G89">
        <f>COUNTIF('競技者一覧'!$Q$13:$Q$112,A89)</f>
        <v>0</v>
      </c>
      <c r="H89">
        <f>COUNTIF('競技者一覧'!$S$13:$S$112,A89)</f>
        <v>0</v>
      </c>
      <c r="I89">
        <f>COUNTIF('競技者一覧'!$U$13:$U$112,A89)</f>
        <v>0</v>
      </c>
      <c r="J89">
        <f t="shared" si="1"/>
        <v>0</v>
      </c>
    </row>
    <row r="90" spans="1:10" ht="13.5">
      <c r="A90" t="s">
        <v>874</v>
      </c>
      <c r="B90">
        <f>COUNTIF('競技者一覧'!$G$13:$G$112,A90)</f>
        <v>0</v>
      </c>
      <c r="C90">
        <f>COUNTIF('競技者一覧'!$I$13:$I$112,A90)</f>
        <v>0</v>
      </c>
      <c r="D90">
        <f>COUNTIF('競技者一覧'!$K$13:$K$112,A90)</f>
        <v>0</v>
      </c>
      <c r="E90">
        <f>COUNTIF('競技者一覧'!$M$13:$M$112,A90)</f>
        <v>0</v>
      </c>
      <c r="F90">
        <f>COUNTIF('競技者一覧'!$O$13:$O$112,A90)</f>
        <v>0</v>
      </c>
      <c r="G90">
        <f>COUNTIF('競技者一覧'!$Q$13:$Q$112,A90)</f>
        <v>0</v>
      </c>
      <c r="H90">
        <f>COUNTIF('競技者一覧'!$S$13:$S$112,A90)</f>
        <v>0</v>
      </c>
      <c r="I90">
        <f>COUNTIF('競技者一覧'!$U$13:$U$112,A90)</f>
        <v>0</v>
      </c>
      <c r="J90">
        <f t="shared" si="1"/>
        <v>0</v>
      </c>
    </row>
    <row r="91" spans="1:10" ht="13.5">
      <c r="A91" t="s">
        <v>875</v>
      </c>
      <c r="B91">
        <f>COUNTIF('競技者一覧'!$G$13:$G$112,A91)</f>
        <v>0</v>
      </c>
      <c r="C91">
        <f>COUNTIF('競技者一覧'!$I$13:$I$112,A91)</f>
        <v>0</v>
      </c>
      <c r="D91">
        <f>COUNTIF('競技者一覧'!$K$13:$K$112,A91)</f>
        <v>0</v>
      </c>
      <c r="E91">
        <f>COUNTIF('競技者一覧'!$M$13:$M$112,A91)</f>
        <v>0</v>
      </c>
      <c r="F91">
        <f>COUNTIF('競技者一覧'!$O$13:$O$112,A91)</f>
        <v>0</v>
      </c>
      <c r="G91">
        <f>COUNTIF('競技者一覧'!$Q$13:$Q$112,A91)</f>
        <v>0</v>
      </c>
      <c r="H91">
        <f>COUNTIF('競技者一覧'!$S$13:$S$112,A91)</f>
        <v>0</v>
      </c>
      <c r="I91">
        <f>COUNTIF('競技者一覧'!$U$13:$U$112,A91)</f>
        <v>0</v>
      </c>
      <c r="J91">
        <f t="shared" si="1"/>
        <v>0</v>
      </c>
    </row>
    <row r="92" spans="1:10" ht="13.5">
      <c r="A92" t="s">
        <v>876</v>
      </c>
      <c r="B92">
        <f>COUNTIF('競技者一覧'!$G$13:$G$112,A92)</f>
        <v>0</v>
      </c>
      <c r="C92">
        <f>COUNTIF('競技者一覧'!$I$13:$I$112,A92)</f>
        <v>0</v>
      </c>
      <c r="D92">
        <f>COUNTIF('競技者一覧'!$K$13:$K$112,A92)</f>
        <v>0</v>
      </c>
      <c r="E92">
        <f>COUNTIF('競技者一覧'!$M$13:$M$112,A92)</f>
        <v>0</v>
      </c>
      <c r="F92">
        <f>COUNTIF('競技者一覧'!$O$13:$O$112,A92)</f>
        <v>0</v>
      </c>
      <c r="G92">
        <f>COUNTIF('競技者一覧'!$Q$13:$Q$112,A92)</f>
        <v>0</v>
      </c>
      <c r="H92">
        <f>COUNTIF('競技者一覧'!$S$13:$S$112,A92)</f>
        <v>0</v>
      </c>
      <c r="I92">
        <f>COUNTIF('競技者一覧'!$U$13:$U$112,A92)</f>
        <v>0</v>
      </c>
      <c r="J92">
        <f t="shared" si="1"/>
        <v>0</v>
      </c>
    </row>
    <row r="93" spans="1:10" ht="13.5">
      <c r="A93" t="s">
        <v>926</v>
      </c>
      <c r="B93">
        <f>COUNTIF('競技者一覧'!$G$13:$G$112,A93)</f>
        <v>0</v>
      </c>
      <c r="C93">
        <f>COUNTIF('競技者一覧'!$I$13:$I$112,A93)</f>
        <v>0</v>
      </c>
      <c r="D93">
        <f>COUNTIF('競技者一覧'!$K$13:$K$112,A93)</f>
        <v>0</v>
      </c>
      <c r="E93">
        <f>COUNTIF('競技者一覧'!$M$13:$M$112,A93)</f>
        <v>0</v>
      </c>
      <c r="F93">
        <f>COUNTIF('競技者一覧'!$O$13:$O$112,A93)</f>
        <v>0</v>
      </c>
      <c r="G93">
        <f>COUNTIF('競技者一覧'!$Q$13:$Q$112,A93)</f>
        <v>0</v>
      </c>
      <c r="H93">
        <f>COUNTIF('競技者一覧'!$S$13:$S$112,A93)</f>
        <v>0</v>
      </c>
      <c r="I93">
        <f>COUNTIF('競技者一覧'!$U$13:$U$112,A93)</f>
        <v>0</v>
      </c>
      <c r="J93">
        <f t="shared" si="1"/>
        <v>0</v>
      </c>
    </row>
    <row r="94" spans="1:10" ht="13.5">
      <c r="A94" t="s">
        <v>929</v>
      </c>
      <c r="B94">
        <f>COUNTIF('競技者一覧'!$G$13:$G$112,A94)</f>
        <v>0</v>
      </c>
      <c r="C94">
        <f>COUNTIF('競技者一覧'!$I$13:$I$112,A94)</f>
        <v>0</v>
      </c>
      <c r="D94">
        <f>COUNTIF('競技者一覧'!$K$13:$K$112,A94)</f>
        <v>0</v>
      </c>
      <c r="E94">
        <f>COUNTIF('競技者一覧'!$M$13:$M$112,A94)</f>
        <v>0</v>
      </c>
      <c r="F94">
        <f>COUNTIF('競技者一覧'!$O$13:$O$112,A94)</f>
        <v>0</v>
      </c>
      <c r="G94">
        <f>COUNTIF('競技者一覧'!$Q$13:$Q$112,A94)</f>
        <v>0</v>
      </c>
      <c r="H94">
        <f>COUNTIF('競技者一覧'!$S$13:$S$112,A94)</f>
        <v>0</v>
      </c>
      <c r="I94">
        <f>COUNTIF('競技者一覧'!$U$13:$U$112,A94)</f>
        <v>0</v>
      </c>
      <c r="J94">
        <f t="shared" si="1"/>
        <v>0</v>
      </c>
    </row>
    <row r="95" spans="1:10" ht="13.5">
      <c r="A95" t="s">
        <v>877</v>
      </c>
      <c r="B95">
        <f>COUNTIF('競技者一覧'!$G$13:$G$112,A95)</f>
        <v>0</v>
      </c>
      <c r="C95">
        <f>COUNTIF('競技者一覧'!$I$13:$I$112,A95)</f>
        <v>0</v>
      </c>
      <c r="D95">
        <f>COUNTIF('競技者一覧'!$K$13:$K$112,A95)</f>
        <v>0</v>
      </c>
      <c r="E95">
        <f>COUNTIF('競技者一覧'!$M$13:$M$112,A95)</f>
        <v>0</v>
      </c>
      <c r="F95">
        <f>COUNTIF('競技者一覧'!$O$13:$O$112,A95)</f>
        <v>0</v>
      </c>
      <c r="G95">
        <f>COUNTIF('競技者一覧'!$Q$13:$Q$112,A95)</f>
        <v>0</v>
      </c>
      <c r="H95">
        <f>COUNTIF('競技者一覧'!$S$13:$S$112,A95)</f>
        <v>0</v>
      </c>
      <c r="I95">
        <f>COUNTIF('競技者一覧'!$U$13:$U$112,A95)</f>
        <v>0</v>
      </c>
      <c r="J95">
        <f t="shared" si="1"/>
        <v>0</v>
      </c>
    </row>
    <row r="96" spans="1:10" ht="13.5">
      <c r="A96" t="s">
        <v>878</v>
      </c>
      <c r="B96">
        <f>COUNTIF('競技者一覧'!$G$13:$G$112,A96)</f>
        <v>0</v>
      </c>
      <c r="C96">
        <f>COUNTIF('競技者一覧'!$I$13:$I$112,A96)</f>
        <v>0</v>
      </c>
      <c r="D96">
        <f>COUNTIF('競技者一覧'!$K$13:$K$112,A96)</f>
        <v>0</v>
      </c>
      <c r="E96">
        <f>COUNTIF('競技者一覧'!$M$13:$M$112,A96)</f>
        <v>0</v>
      </c>
      <c r="F96">
        <f>COUNTIF('競技者一覧'!$O$13:$O$112,A96)</f>
        <v>0</v>
      </c>
      <c r="G96">
        <f>COUNTIF('競技者一覧'!$Q$13:$Q$112,A96)</f>
        <v>0</v>
      </c>
      <c r="H96">
        <f>COUNTIF('競技者一覧'!$S$13:$S$112,A96)</f>
        <v>0</v>
      </c>
      <c r="I96">
        <f>COUNTIF('競技者一覧'!$U$13:$U$112,A96)</f>
        <v>0</v>
      </c>
      <c r="J96">
        <f t="shared" si="1"/>
        <v>0</v>
      </c>
    </row>
    <row r="97" spans="1:10" ht="13.5">
      <c r="A97" t="s">
        <v>930</v>
      </c>
      <c r="B97">
        <f>COUNTIF('競技者一覧'!$G$13:$G$112,A97)</f>
        <v>0</v>
      </c>
      <c r="C97">
        <f>COUNTIF('競技者一覧'!$I$13:$I$112,A97)</f>
        <v>0</v>
      </c>
      <c r="D97">
        <f>COUNTIF('競技者一覧'!$K$13:$K$112,A97)</f>
        <v>0</v>
      </c>
      <c r="E97">
        <f>COUNTIF('競技者一覧'!$M$13:$M$112,A97)</f>
        <v>0</v>
      </c>
      <c r="F97">
        <f>COUNTIF('競技者一覧'!$O$13:$O$112,A97)</f>
        <v>0</v>
      </c>
      <c r="G97">
        <f>COUNTIF('競技者一覧'!$Q$13:$Q$112,A97)</f>
        <v>0</v>
      </c>
      <c r="H97">
        <f>COUNTIF('競技者一覧'!$S$13:$S$112,A97)</f>
        <v>0</v>
      </c>
      <c r="I97">
        <f>COUNTIF('競技者一覧'!$U$13:$U$112,A97)</f>
        <v>0</v>
      </c>
      <c r="J97">
        <f t="shared" si="1"/>
        <v>0</v>
      </c>
    </row>
    <row r="98" spans="1:10" ht="13.5">
      <c r="A98" t="s">
        <v>879</v>
      </c>
      <c r="B98">
        <f>COUNTIF('競技者一覧'!$G$13:$G$112,A98)</f>
        <v>0</v>
      </c>
      <c r="C98">
        <f>COUNTIF('競技者一覧'!$I$13:$I$112,A98)</f>
        <v>0</v>
      </c>
      <c r="D98">
        <f>COUNTIF('競技者一覧'!$K$13:$K$112,A98)</f>
        <v>0</v>
      </c>
      <c r="E98">
        <f>COUNTIF('競技者一覧'!$M$13:$M$112,A98)</f>
        <v>0</v>
      </c>
      <c r="F98">
        <f>COUNTIF('競技者一覧'!$O$13:$O$112,A98)</f>
        <v>0</v>
      </c>
      <c r="G98">
        <f>COUNTIF('競技者一覧'!$Q$13:$Q$112,A98)</f>
        <v>0</v>
      </c>
      <c r="H98">
        <f>COUNTIF('競技者一覧'!$S$13:$S$112,A98)</f>
        <v>0</v>
      </c>
      <c r="I98">
        <f>COUNTIF('競技者一覧'!$U$13:$U$112,A98)</f>
        <v>0</v>
      </c>
      <c r="J98">
        <f t="shared" si="1"/>
        <v>0</v>
      </c>
    </row>
    <row r="99" spans="1:10" ht="13.5">
      <c r="A99" t="s">
        <v>880</v>
      </c>
      <c r="B99">
        <f>COUNTIF('競技者一覧'!$G$13:$G$112,A99)</f>
        <v>0</v>
      </c>
      <c r="C99">
        <f>COUNTIF('競技者一覧'!$I$13:$I$112,A99)</f>
        <v>0</v>
      </c>
      <c r="D99">
        <f>COUNTIF('競技者一覧'!$K$13:$K$112,A99)</f>
        <v>0</v>
      </c>
      <c r="E99">
        <f>COUNTIF('競技者一覧'!$M$13:$M$112,A99)</f>
        <v>0</v>
      </c>
      <c r="F99">
        <f>COUNTIF('競技者一覧'!$O$13:$O$112,A99)</f>
        <v>0</v>
      </c>
      <c r="G99">
        <f>COUNTIF('競技者一覧'!$Q$13:$Q$112,A99)</f>
        <v>0</v>
      </c>
      <c r="H99">
        <f>COUNTIF('競技者一覧'!$S$13:$S$112,A99)</f>
        <v>0</v>
      </c>
      <c r="I99">
        <f>COUNTIF('競技者一覧'!$U$13:$U$112,A99)</f>
        <v>0</v>
      </c>
      <c r="J99">
        <f t="shared" si="1"/>
        <v>0</v>
      </c>
    </row>
    <row r="100" spans="1:10" ht="13.5">
      <c r="A100" t="s">
        <v>881</v>
      </c>
      <c r="B100">
        <f>COUNTIF('競技者一覧'!$G$13:$G$112,A100)</f>
        <v>0</v>
      </c>
      <c r="C100">
        <f>COUNTIF('競技者一覧'!$I$13:$I$112,A100)</f>
        <v>0</v>
      </c>
      <c r="D100">
        <f>COUNTIF('競技者一覧'!$K$13:$K$112,A100)</f>
        <v>0</v>
      </c>
      <c r="E100">
        <f>COUNTIF('競技者一覧'!$M$13:$M$112,A100)</f>
        <v>0</v>
      </c>
      <c r="F100">
        <f>COUNTIF('競技者一覧'!$O$13:$O$112,A100)</f>
        <v>0</v>
      </c>
      <c r="G100">
        <f>COUNTIF('競技者一覧'!$Q$13:$Q$112,A100)</f>
        <v>0</v>
      </c>
      <c r="H100">
        <f>COUNTIF('競技者一覧'!$S$13:$S$112,A100)</f>
        <v>0</v>
      </c>
      <c r="I100">
        <f>COUNTIF('競技者一覧'!$U$13:$U$112,A100)</f>
        <v>0</v>
      </c>
      <c r="J100">
        <f t="shared" si="1"/>
        <v>0</v>
      </c>
    </row>
    <row r="101" spans="1:10" ht="13.5">
      <c r="A101" t="s">
        <v>808</v>
      </c>
      <c r="B101">
        <f>COUNTIF('競技者一覧'!$G$13:$G$112,A101)</f>
        <v>0</v>
      </c>
      <c r="C101">
        <f>COUNTIF('競技者一覧'!$I$13:$I$112,A101)</f>
        <v>0</v>
      </c>
      <c r="D101">
        <f>COUNTIF('競技者一覧'!$K$13:$K$112,A101)</f>
        <v>0</v>
      </c>
      <c r="E101">
        <f>COUNTIF('競技者一覧'!$M$13:$M$112,A101)</f>
        <v>0</v>
      </c>
      <c r="F101">
        <f>COUNTIF('競技者一覧'!$O$13:$O$112,A101)</f>
        <v>0</v>
      </c>
      <c r="G101">
        <f>COUNTIF('競技者一覧'!$Q$13:$Q$112,A101)</f>
        <v>0</v>
      </c>
      <c r="H101">
        <f>COUNTIF('競技者一覧'!$S$13:$S$112,A101)</f>
        <v>0</v>
      </c>
      <c r="I101">
        <f>COUNTIF('競技者一覧'!$U$13:$U$112,A101)</f>
        <v>0</v>
      </c>
      <c r="J101">
        <f t="shared" si="1"/>
        <v>0</v>
      </c>
    </row>
    <row r="102" spans="1:10" ht="13.5">
      <c r="A102" t="s">
        <v>809</v>
      </c>
      <c r="B102">
        <f>COUNTIF('競技者一覧'!$G$13:$G$112,A102)</f>
        <v>0</v>
      </c>
      <c r="C102">
        <f>COUNTIF('競技者一覧'!$I$13:$I$112,A102)</f>
        <v>0</v>
      </c>
      <c r="D102">
        <f>COUNTIF('競技者一覧'!$K$13:$K$112,A102)</f>
        <v>0</v>
      </c>
      <c r="E102">
        <f>COUNTIF('競技者一覧'!$M$13:$M$112,A102)</f>
        <v>0</v>
      </c>
      <c r="F102">
        <f>COUNTIF('競技者一覧'!$O$13:$O$112,A102)</f>
        <v>0</v>
      </c>
      <c r="G102">
        <f>COUNTIF('競技者一覧'!$Q$13:$Q$112,A102)</f>
        <v>0</v>
      </c>
      <c r="H102">
        <f>COUNTIF('競技者一覧'!$S$13:$S$112,A102)</f>
        <v>0</v>
      </c>
      <c r="I102">
        <f>COUNTIF('競技者一覧'!$U$13:$U$112,A102)</f>
        <v>0</v>
      </c>
      <c r="J102">
        <f t="shared" si="1"/>
        <v>0</v>
      </c>
    </row>
    <row r="103" spans="1:10" ht="13.5">
      <c r="A103" t="s">
        <v>810</v>
      </c>
      <c r="B103">
        <f>COUNTIF('競技者一覧'!$G$13:$G$112,A103)</f>
        <v>0</v>
      </c>
      <c r="C103">
        <f>COUNTIF('競技者一覧'!$I$13:$I$112,A103)</f>
        <v>0</v>
      </c>
      <c r="D103">
        <f>COUNTIF('競技者一覧'!$K$13:$K$112,A103)</f>
        <v>0</v>
      </c>
      <c r="E103">
        <f>COUNTIF('競技者一覧'!$M$13:$M$112,A103)</f>
        <v>0</v>
      </c>
      <c r="F103">
        <f>COUNTIF('競技者一覧'!$O$13:$O$112,A103)</f>
        <v>0</v>
      </c>
      <c r="G103">
        <f>COUNTIF('競技者一覧'!$Q$13:$Q$112,A103)</f>
        <v>0</v>
      </c>
      <c r="H103">
        <f>COUNTIF('競技者一覧'!$S$13:$S$112,A103)</f>
        <v>0</v>
      </c>
      <c r="I103">
        <f>COUNTIF('競技者一覧'!$U$13:$U$112,A103)</f>
        <v>0</v>
      </c>
      <c r="J103">
        <f t="shared" si="1"/>
        <v>0</v>
      </c>
    </row>
    <row r="104" spans="1:10" ht="13.5">
      <c r="A104" t="s">
        <v>811</v>
      </c>
      <c r="B104">
        <f>COUNTIF('競技者一覧'!$G$13:$G$112,A104)</f>
        <v>0</v>
      </c>
      <c r="C104">
        <f>COUNTIF('競技者一覧'!$I$13:$I$112,A104)</f>
        <v>0</v>
      </c>
      <c r="D104">
        <f>COUNTIF('競技者一覧'!$K$13:$K$112,A104)</f>
        <v>0</v>
      </c>
      <c r="E104">
        <f>COUNTIF('競技者一覧'!$M$13:$M$112,A104)</f>
        <v>0</v>
      </c>
      <c r="F104">
        <f>COUNTIF('競技者一覧'!$O$13:$O$112,A104)</f>
        <v>0</v>
      </c>
      <c r="G104">
        <f>COUNTIF('競技者一覧'!$Q$13:$Q$112,A104)</f>
        <v>0</v>
      </c>
      <c r="H104">
        <f>COUNTIF('競技者一覧'!$S$13:$S$112,A104)</f>
        <v>0</v>
      </c>
      <c r="I104">
        <f>COUNTIF('競技者一覧'!$U$13:$U$112,A104)</f>
        <v>0</v>
      </c>
      <c r="J104">
        <f t="shared" si="1"/>
        <v>0</v>
      </c>
    </row>
    <row r="105" spans="1:10" ht="13.5">
      <c r="A105" t="s">
        <v>812</v>
      </c>
      <c r="B105">
        <f>COUNTIF('競技者一覧'!$G$13:$G$112,A105)</f>
        <v>0</v>
      </c>
      <c r="C105">
        <f>COUNTIF('競技者一覧'!$I$13:$I$112,A105)</f>
        <v>0</v>
      </c>
      <c r="D105">
        <f>COUNTIF('競技者一覧'!$K$13:$K$112,A105)</f>
        <v>0</v>
      </c>
      <c r="E105">
        <f>COUNTIF('競技者一覧'!$M$13:$M$112,A105)</f>
        <v>0</v>
      </c>
      <c r="F105">
        <f>COUNTIF('競技者一覧'!$O$13:$O$112,A105)</f>
        <v>0</v>
      </c>
      <c r="G105">
        <f>COUNTIF('競技者一覧'!$Q$13:$Q$112,A105)</f>
        <v>0</v>
      </c>
      <c r="H105">
        <f>COUNTIF('競技者一覧'!$S$13:$S$112,A105)</f>
        <v>0</v>
      </c>
      <c r="I105">
        <f>COUNTIF('競技者一覧'!$U$13:$U$112,A105)</f>
        <v>0</v>
      </c>
      <c r="J105">
        <f t="shared" si="1"/>
        <v>0</v>
      </c>
    </row>
    <row r="106" spans="1:10" ht="13.5">
      <c r="A106" t="s">
        <v>813</v>
      </c>
      <c r="B106">
        <f>COUNTIF('競技者一覧'!$G$13:$G$112,A106)</f>
        <v>0</v>
      </c>
      <c r="C106">
        <f>COUNTIF('競技者一覧'!$I$13:$I$112,A106)</f>
        <v>0</v>
      </c>
      <c r="D106">
        <f>COUNTIF('競技者一覧'!$K$13:$K$112,A106)</f>
        <v>0</v>
      </c>
      <c r="E106">
        <f>COUNTIF('競技者一覧'!$M$13:$M$112,A106)</f>
        <v>0</v>
      </c>
      <c r="F106">
        <f>COUNTIF('競技者一覧'!$O$13:$O$112,A106)</f>
        <v>0</v>
      </c>
      <c r="G106">
        <f>COUNTIF('競技者一覧'!$Q$13:$Q$112,A106)</f>
        <v>0</v>
      </c>
      <c r="H106">
        <f>COUNTIF('競技者一覧'!$S$13:$S$112,A106)</f>
        <v>0</v>
      </c>
      <c r="I106">
        <f>COUNTIF('競技者一覧'!$U$13:$U$112,A106)</f>
        <v>0</v>
      </c>
      <c r="J106">
        <f t="shared" si="1"/>
        <v>0</v>
      </c>
    </row>
    <row r="107" spans="1:10" ht="13.5">
      <c r="A107" t="s">
        <v>814</v>
      </c>
      <c r="B107">
        <f>COUNTIF('競技者一覧'!$G$13:$G$112,A107)</f>
        <v>0</v>
      </c>
      <c r="C107">
        <f>COUNTIF('競技者一覧'!$I$13:$I$112,A107)</f>
        <v>0</v>
      </c>
      <c r="D107">
        <f>COUNTIF('競技者一覧'!$K$13:$K$112,A107)</f>
        <v>0</v>
      </c>
      <c r="E107">
        <f>COUNTIF('競技者一覧'!$M$13:$M$112,A107)</f>
        <v>0</v>
      </c>
      <c r="F107">
        <f>COUNTIF('競技者一覧'!$O$13:$O$112,A107)</f>
        <v>0</v>
      </c>
      <c r="G107">
        <f>COUNTIF('競技者一覧'!$Q$13:$Q$112,A107)</f>
        <v>0</v>
      </c>
      <c r="H107">
        <f>COUNTIF('競技者一覧'!$S$13:$S$112,A107)</f>
        <v>0</v>
      </c>
      <c r="I107">
        <f>COUNTIF('競技者一覧'!$U$13:$U$112,A107)</f>
        <v>0</v>
      </c>
      <c r="J107">
        <f t="shared" si="1"/>
        <v>0</v>
      </c>
    </row>
    <row r="108" spans="1:10" ht="13.5">
      <c r="A108" t="s">
        <v>938</v>
      </c>
      <c r="B108">
        <f>COUNTIF('競技者一覧'!$G$13:$G$112,A108)</f>
        <v>0</v>
      </c>
      <c r="C108">
        <f>COUNTIF('競技者一覧'!$I$13:$I$112,A108)</f>
        <v>0</v>
      </c>
      <c r="D108">
        <f>COUNTIF('競技者一覧'!$K$13:$K$112,A108)</f>
        <v>0</v>
      </c>
      <c r="E108">
        <f>COUNTIF('競技者一覧'!$M$13:$M$112,A108)</f>
        <v>0</v>
      </c>
      <c r="F108">
        <f>COUNTIF('競技者一覧'!$O$13:$O$112,A108)</f>
        <v>0</v>
      </c>
      <c r="G108">
        <f>COUNTIF('競技者一覧'!$Q$13:$Q$112,A108)</f>
        <v>0</v>
      </c>
      <c r="H108">
        <f>COUNTIF('競技者一覧'!$S$13:$S$112,A108)</f>
        <v>0</v>
      </c>
      <c r="I108">
        <f>COUNTIF('競技者一覧'!$U$13:$U$112,A108)</f>
        <v>0</v>
      </c>
      <c r="J108">
        <f t="shared" si="1"/>
        <v>0</v>
      </c>
    </row>
    <row r="109" spans="1:10" ht="13.5">
      <c r="A109" t="s">
        <v>815</v>
      </c>
      <c r="B109">
        <f>COUNTIF('競技者一覧'!$G$13:$G$112,A109)</f>
        <v>0</v>
      </c>
      <c r="C109">
        <f>COUNTIF('競技者一覧'!$I$13:$I$112,A109)</f>
        <v>0</v>
      </c>
      <c r="D109">
        <f>COUNTIF('競技者一覧'!$K$13:$K$112,A109)</f>
        <v>0</v>
      </c>
      <c r="E109">
        <f>COUNTIF('競技者一覧'!$M$13:$M$112,A109)</f>
        <v>0</v>
      </c>
      <c r="F109">
        <f>COUNTIF('競技者一覧'!$O$13:$O$112,A109)</f>
        <v>0</v>
      </c>
      <c r="G109">
        <f>COUNTIF('競技者一覧'!$Q$13:$Q$112,A109)</f>
        <v>0</v>
      </c>
      <c r="H109">
        <f>COUNTIF('競技者一覧'!$S$13:$S$112,A109)</f>
        <v>0</v>
      </c>
      <c r="I109">
        <f>COUNTIF('競技者一覧'!$U$13:$U$112,A109)</f>
        <v>0</v>
      </c>
      <c r="J109">
        <f t="shared" si="1"/>
        <v>0</v>
      </c>
    </row>
    <row r="110" spans="1:10" ht="13.5">
      <c r="A110" t="s">
        <v>942</v>
      </c>
      <c r="B110">
        <f>COUNTIF('競技者一覧'!$G$13:$G$112,A110)</f>
        <v>0</v>
      </c>
      <c r="C110">
        <f>COUNTIF('競技者一覧'!$I$13:$I$112,A110)</f>
        <v>0</v>
      </c>
      <c r="D110">
        <f>COUNTIF('競技者一覧'!$K$13:$K$112,A110)</f>
        <v>0</v>
      </c>
      <c r="E110">
        <f>COUNTIF('競技者一覧'!$M$13:$M$112,A110)</f>
        <v>0</v>
      </c>
      <c r="F110">
        <f>COUNTIF('競技者一覧'!$O$13:$O$112,A110)</f>
        <v>0</v>
      </c>
      <c r="G110">
        <f>COUNTIF('競技者一覧'!$Q$13:$Q$112,A110)</f>
        <v>0</v>
      </c>
      <c r="H110">
        <f>COUNTIF('競技者一覧'!$S$13:$S$112,A110)</f>
        <v>0</v>
      </c>
      <c r="I110">
        <f>COUNTIF('競技者一覧'!$U$13:$U$112,A110)</f>
        <v>0</v>
      </c>
      <c r="J110">
        <f t="shared" si="1"/>
        <v>0</v>
      </c>
    </row>
    <row r="111" spans="1:10" ht="13.5">
      <c r="A111" t="s">
        <v>816</v>
      </c>
      <c r="B111">
        <f>COUNTIF('競技者一覧'!$G$13:$G$112,A111)</f>
        <v>0</v>
      </c>
      <c r="C111">
        <f>COUNTIF('競技者一覧'!$I$13:$I$112,A111)</f>
        <v>0</v>
      </c>
      <c r="D111">
        <f>COUNTIF('競技者一覧'!$K$13:$K$112,A111)</f>
        <v>0</v>
      </c>
      <c r="E111">
        <f>COUNTIF('競技者一覧'!$M$13:$M$112,A111)</f>
        <v>0</v>
      </c>
      <c r="F111">
        <f>COUNTIF('競技者一覧'!$O$13:$O$112,A111)</f>
        <v>0</v>
      </c>
      <c r="G111">
        <f>COUNTIF('競技者一覧'!$Q$13:$Q$112,A111)</f>
        <v>0</v>
      </c>
      <c r="H111">
        <f>COUNTIF('競技者一覧'!$S$13:$S$112,A111)</f>
        <v>0</v>
      </c>
      <c r="I111">
        <f>COUNTIF('競技者一覧'!$U$13:$U$112,A111)</f>
        <v>0</v>
      </c>
      <c r="J111">
        <f t="shared" si="1"/>
        <v>0</v>
      </c>
    </row>
    <row r="112" spans="1:10" ht="13.5">
      <c r="A112" t="s">
        <v>817</v>
      </c>
      <c r="B112">
        <f>COUNTIF('競技者一覧'!$G$13:$G$112,A112)</f>
        <v>0</v>
      </c>
      <c r="C112">
        <f>COUNTIF('競技者一覧'!$I$13:$I$112,A112)</f>
        <v>0</v>
      </c>
      <c r="D112">
        <f>COUNTIF('競技者一覧'!$K$13:$K$112,A112)</f>
        <v>0</v>
      </c>
      <c r="E112">
        <f>COUNTIF('競技者一覧'!$M$13:$M$112,A112)</f>
        <v>0</v>
      </c>
      <c r="F112">
        <f>COUNTIF('競技者一覧'!$O$13:$O$112,A112)</f>
        <v>0</v>
      </c>
      <c r="G112">
        <f>COUNTIF('競技者一覧'!$Q$13:$Q$112,A112)</f>
        <v>0</v>
      </c>
      <c r="H112">
        <f>COUNTIF('競技者一覧'!$S$13:$S$112,A112)</f>
        <v>0</v>
      </c>
      <c r="I112">
        <f>COUNTIF('競技者一覧'!$U$13:$U$112,A112)</f>
        <v>0</v>
      </c>
      <c r="J112">
        <f t="shared" si="1"/>
        <v>0</v>
      </c>
    </row>
    <row r="113" spans="1:10" ht="13.5">
      <c r="A113" t="s">
        <v>818</v>
      </c>
      <c r="B113">
        <f>COUNTIF('競技者一覧'!$G$13:$G$112,A113)</f>
        <v>0</v>
      </c>
      <c r="C113">
        <f>COUNTIF('競技者一覧'!$I$13:$I$112,A113)</f>
        <v>0</v>
      </c>
      <c r="D113">
        <f>COUNTIF('競技者一覧'!$K$13:$K$112,A113)</f>
        <v>0</v>
      </c>
      <c r="E113">
        <f>COUNTIF('競技者一覧'!$M$13:$M$112,A113)</f>
        <v>0</v>
      </c>
      <c r="F113">
        <f>COUNTIF('競技者一覧'!$O$13:$O$112,A113)</f>
        <v>0</v>
      </c>
      <c r="G113">
        <f>COUNTIF('競技者一覧'!$Q$13:$Q$112,A113)</f>
        <v>0</v>
      </c>
      <c r="H113">
        <f>COUNTIF('競技者一覧'!$S$13:$S$112,A113)</f>
        <v>0</v>
      </c>
      <c r="I113">
        <f>COUNTIF('競技者一覧'!$U$13:$U$112,A113)</f>
        <v>0</v>
      </c>
      <c r="J113">
        <f t="shared" si="1"/>
        <v>0</v>
      </c>
    </row>
    <row r="114" spans="1:10" ht="13.5">
      <c r="A114" t="s">
        <v>947</v>
      </c>
      <c r="B114">
        <f>COUNTIF('競技者一覧'!$G$13:$G$112,A114)</f>
        <v>0</v>
      </c>
      <c r="C114">
        <f>COUNTIF('競技者一覧'!$I$13:$I$112,A114)</f>
        <v>0</v>
      </c>
      <c r="D114">
        <f>COUNTIF('競技者一覧'!$K$13:$K$112,A114)</f>
        <v>0</v>
      </c>
      <c r="E114">
        <f>COUNTIF('競技者一覧'!$M$13:$M$112,A114)</f>
        <v>0</v>
      </c>
      <c r="F114">
        <f>COUNTIF('競技者一覧'!$O$13:$O$112,A114)</f>
        <v>0</v>
      </c>
      <c r="G114">
        <f>COUNTIF('競技者一覧'!$Q$13:$Q$112,A114)</f>
        <v>0</v>
      </c>
      <c r="H114">
        <f>COUNTIF('競技者一覧'!$S$13:$S$112,A114)</f>
        <v>0</v>
      </c>
      <c r="I114">
        <f>COUNTIF('競技者一覧'!$U$13:$U$112,A114)</f>
        <v>0</v>
      </c>
      <c r="J114">
        <f t="shared" si="1"/>
        <v>0</v>
      </c>
    </row>
    <row r="115" spans="1:10" ht="13.5">
      <c r="A115" t="s">
        <v>819</v>
      </c>
      <c r="B115">
        <f>COUNTIF('競技者一覧'!$G$13:$G$112,A115)</f>
        <v>0</v>
      </c>
      <c r="C115">
        <f>COUNTIF('競技者一覧'!$I$13:$I$112,A115)</f>
        <v>0</v>
      </c>
      <c r="D115">
        <f>COUNTIF('競技者一覧'!$K$13:$K$112,A115)</f>
        <v>0</v>
      </c>
      <c r="E115">
        <f>COUNTIF('競技者一覧'!$M$13:$M$112,A115)</f>
        <v>0</v>
      </c>
      <c r="F115">
        <f>COUNTIF('競技者一覧'!$O$13:$O$112,A115)</f>
        <v>0</v>
      </c>
      <c r="G115">
        <f>COUNTIF('競技者一覧'!$Q$13:$Q$112,A115)</f>
        <v>0</v>
      </c>
      <c r="H115">
        <f>COUNTIF('競技者一覧'!$S$13:$S$112,A115)</f>
        <v>0</v>
      </c>
      <c r="I115">
        <f>COUNTIF('競技者一覧'!$U$13:$U$112,A115)</f>
        <v>0</v>
      </c>
      <c r="J115">
        <f t="shared" si="1"/>
        <v>0</v>
      </c>
    </row>
    <row r="116" spans="1:10" ht="13.5">
      <c r="A116" t="s">
        <v>949</v>
      </c>
      <c r="B116">
        <f>COUNTIF('競技者一覧'!$G$13:$G$112,A116)</f>
        <v>0</v>
      </c>
      <c r="C116">
        <f>COUNTIF('競技者一覧'!$I$13:$I$112,A116)</f>
        <v>0</v>
      </c>
      <c r="D116">
        <f>COUNTIF('競技者一覧'!$K$13:$K$112,A116)</f>
        <v>0</v>
      </c>
      <c r="E116">
        <f>COUNTIF('競技者一覧'!$M$13:$M$112,A116)</f>
        <v>0</v>
      </c>
      <c r="F116">
        <f>COUNTIF('競技者一覧'!$O$13:$O$112,A116)</f>
        <v>0</v>
      </c>
      <c r="G116">
        <f>COUNTIF('競技者一覧'!$Q$13:$Q$112,A116)</f>
        <v>0</v>
      </c>
      <c r="H116">
        <f>COUNTIF('競技者一覧'!$S$13:$S$112,A116)</f>
        <v>0</v>
      </c>
      <c r="I116">
        <f>COUNTIF('競技者一覧'!$U$13:$U$112,A116)</f>
        <v>0</v>
      </c>
      <c r="J116">
        <f t="shared" si="1"/>
        <v>0</v>
      </c>
    </row>
    <row r="117" spans="1:10" ht="13.5">
      <c r="A117" t="s">
        <v>820</v>
      </c>
      <c r="B117">
        <f>COUNTIF('競技者一覧'!$G$13:$G$112,A117)</f>
        <v>0</v>
      </c>
      <c r="C117">
        <f>COUNTIF('競技者一覧'!$I$13:$I$112,A117)</f>
        <v>0</v>
      </c>
      <c r="D117">
        <f>COUNTIF('競技者一覧'!$K$13:$K$112,A117)</f>
        <v>0</v>
      </c>
      <c r="E117">
        <f>COUNTIF('競技者一覧'!$M$13:$M$112,A117)</f>
        <v>0</v>
      </c>
      <c r="F117">
        <f>COUNTIF('競技者一覧'!$O$13:$O$112,A117)</f>
        <v>0</v>
      </c>
      <c r="G117">
        <f>COUNTIF('競技者一覧'!$Q$13:$Q$112,A117)</f>
        <v>0</v>
      </c>
      <c r="H117">
        <f>COUNTIF('競技者一覧'!$S$13:$S$112,A117)</f>
        <v>0</v>
      </c>
      <c r="I117">
        <f>COUNTIF('競技者一覧'!$U$13:$U$112,A117)</f>
        <v>0</v>
      </c>
      <c r="J117">
        <f t="shared" si="1"/>
        <v>0</v>
      </c>
    </row>
    <row r="118" spans="1:10" ht="13.5">
      <c r="A118" t="s">
        <v>821</v>
      </c>
      <c r="B118">
        <f>COUNTIF('競技者一覧'!$G$13:$G$112,A118)</f>
        <v>0</v>
      </c>
      <c r="C118">
        <f>COUNTIF('競技者一覧'!$I$13:$I$112,A118)</f>
        <v>0</v>
      </c>
      <c r="D118">
        <f>COUNTIF('競技者一覧'!$K$13:$K$112,A118)</f>
        <v>0</v>
      </c>
      <c r="E118">
        <f>COUNTIF('競技者一覧'!$M$13:$M$112,A118)</f>
        <v>0</v>
      </c>
      <c r="F118">
        <f>COUNTIF('競技者一覧'!$O$13:$O$112,A118)</f>
        <v>0</v>
      </c>
      <c r="G118">
        <f>COUNTIF('競技者一覧'!$Q$13:$Q$112,A118)</f>
        <v>0</v>
      </c>
      <c r="H118">
        <f>COUNTIF('競技者一覧'!$S$13:$S$112,A118)</f>
        <v>0</v>
      </c>
      <c r="I118">
        <f>COUNTIF('競技者一覧'!$U$13:$U$112,A118)</f>
        <v>0</v>
      </c>
      <c r="J118">
        <f t="shared" si="1"/>
        <v>0</v>
      </c>
    </row>
    <row r="119" spans="1:10" ht="13.5">
      <c r="A119" t="s">
        <v>882</v>
      </c>
      <c r="B119">
        <f>COUNTIF('競技者一覧'!$G$13:$G$112,A119)</f>
        <v>0</v>
      </c>
      <c r="C119">
        <f>COUNTIF('競技者一覧'!$I$13:$I$112,A119)</f>
        <v>0</v>
      </c>
      <c r="D119">
        <f>COUNTIF('競技者一覧'!$K$13:$K$112,A119)</f>
        <v>0</v>
      </c>
      <c r="E119">
        <f>COUNTIF('競技者一覧'!$M$13:$M$112,A119)</f>
        <v>0</v>
      </c>
      <c r="F119">
        <f>COUNTIF('競技者一覧'!$O$13:$O$112,A119)</f>
        <v>0</v>
      </c>
      <c r="G119">
        <f>COUNTIF('競技者一覧'!$Q$13:$Q$112,A119)</f>
        <v>0</v>
      </c>
      <c r="H119">
        <f>COUNTIF('競技者一覧'!$S$13:$S$112,A119)</f>
        <v>0</v>
      </c>
      <c r="I119">
        <f>COUNTIF('競技者一覧'!$U$13:$U$112,A119)</f>
        <v>0</v>
      </c>
      <c r="J119">
        <f t="shared" si="1"/>
        <v>0</v>
      </c>
    </row>
    <row r="120" spans="1:10" ht="13.5">
      <c r="A120" t="s">
        <v>883</v>
      </c>
      <c r="B120">
        <f>COUNTIF('競技者一覧'!$G$13:$G$112,A120)</f>
        <v>0</v>
      </c>
      <c r="C120">
        <f>COUNTIF('競技者一覧'!$I$13:$I$112,A120)</f>
        <v>0</v>
      </c>
      <c r="D120">
        <f>COUNTIF('競技者一覧'!$K$13:$K$112,A120)</f>
        <v>0</v>
      </c>
      <c r="E120">
        <f>COUNTIF('競技者一覧'!$M$13:$M$112,A120)</f>
        <v>0</v>
      </c>
      <c r="F120">
        <f>COUNTIF('競技者一覧'!$O$13:$O$112,A120)</f>
        <v>0</v>
      </c>
      <c r="G120">
        <f>COUNTIF('競技者一覧'!$Q$13:$Q$112,A120)</f>
        <v>0</v>
      </c>
      <c r="H120">
        <f>COUNTIF('競技者一覧'!$S$13:$S$112,A120)</f>
        <v>0</v>
      </c>
      <c r="I120">
        <f>COUNTIF('競技者一覧'!$U$13:$U$112,A120)</f>
        <v>0</v>
      </c>
      <c r="J120">
        <f t="shared" si="1"/>
        <v>0</v>
      </c>
    </row>
    <row r="121" spans="1:10" ht="13.5">
      <c r="A121" t="s">
        <v>884</v>
      </c>
      <c r="B121">
        <f>COUNTIF('競技者一覧'!$G$13:$G$112,A121)</f>
        <v>0</v>
      </c>
      <c r="C121">
        <f>COUNTIF('競技者一覧'!$I$13:$I$112,A121)</f>
        <v>0</v>
      </c>
      <c r="D121">
        <f>COUNTIF('競技者一覧'!$K$13:$K$112,A121)</f>
        <v>0</v>
      </c>
      <c r="E121">
        <f>COUNTIF('競技者一覧'!$M$13:$M$112,A121)</f>
        <v>0</v>
      </c>
      <c r="F121">
        <f>COUNTIF('競技者一覧'!$O$13:$O$112,A121)</f>
        <v>0</v>
      </c>
      <c r="G121">
        <f>COUNTIF('競技者一覧'!$Q$13:$Q$112,A121)</f>
        <v>0</v>
      </c>
      <c r="H121">
        <f>COUNTIF('競技者一覧'!$S$13:$S$112,A121)</f>
        <v>0</v>
      </c>
      <c r="I121">
        <f>COUNTIF('競技者一覧'!$U$13:$U$112,A121)</f>
        <v>0</v>
      </c>
      <c r="J121">
        <f t="shared" si="1"/>
        <v>0</v>
      </c>
    </row>
    <row r="122" spans="1:10" ht="13.5">
      <c r="A122" t="s">
        <v>885</v>
      </c>
      <c r="B122">
        <f>COUNTIF('競技者一覧'!$G$13:$G$112,A122)</f>
        <v>0</v>
      </c>
      <c r="C122">
        <f>COUNTIF('競技者一覧'!$I$13:$I$112,A122)</f>
        <v>0</v>
      </c>
      <c r="D122">
        <f>COUNTIF('競技者一覧'!$K$13:$K$112,A122)</f>
        <v>0</v>
      </c>
      <c r="E122">
        <f>COUNTIF('競技者一覧'!$M$13:$M$112,A122)</f>
        <v>0</v>
      </c>
      <c r="F122">
        <f>COUNTIF('競技者一覧'!$O$13:$O$112,A122)</f>
        <v>0</v>
      </c>
      <c r="G122">
        <f>COUNTIF('競技者一覧'!$Q$13:$Q$112,A122)</f>
        <v>0</v>
      </c>
      <c r="H122">
        <f>COUNTIF('競技者一覧'!$S$13:$S$112,A122)</f>
        <v>0</v>
      </c>
      <c r="I122">
        <f>COUNTIF('競技者一覧'!$U$13:$U$112,A122)</f>
        <v>0</v>
      </c>
      <c r="J122">
        <f t="shared" si="1"/>
        <v>0</v>
      </c>
    </row>
    <row r="123" spans="1:10" ht="13.5">
      <c r="A123" t="s">
        <v>886</v>
      </c>
      <c r="B123">
        <f>COUNTIF('競技者一覧'!$G$13:$G$112,A123)</f>
        <v>0</v>
      </c>
      <c r="C123">
        <f>COUNTIF('競技者一覧'!$I$13:$I$112,A123)</f>
        <v>0</v>
      </c>
      <c r="D123">
        <f>COUNTIF('競技者一覧'!$K$13:$K$112,A123)</f>
        <v>0</v>
      </c>
      <c r="E123">
        <f>COUNTIF('競技者一覧'!$M$13:$M$112,A123)</f>
        <v>0</v>
      </c>
      <c r="F123">
        <f>COUNTIF('競技者一覧'!$O$13:$O$112,A123)</f>
        <v>0</v>
      </c>
      <c r="G123">
        <f>COUNTIF('競技者一覧'!$Q$13:$Q$112,A123)</f>
        <v>0</v>
      </c>
      <c r="H123">
        <f>COUNTIF('競技者一覧'!$S$13:$S$112,A123)</f>
        <v>0</v>
      </c>
      <c r="I123">
        <f>COUNTIF('競技者一覧'!$U$13:$U$112,A123)</f>
        <v>0</v>
      </c>
      <c r="J123">
        <f t="shared" si="1"/>
        <v>0</v>
      </c>
    </row>
    <row r="124" spans="1:10" ht="13.5">
      <c r="A124" t="s">
        <v>887</v>
      </c>
      <c r="B124">
        <f>COUNTIF('競技者一覧'!$G$13:$G$112,A124)</f>
        <v>0</v>
      </c>
      <c r="C124">
        <f>COUNTIF('競技者一覧'!$I$13:$I$112,A124)</f>
        <v>0</v>
      </c>
      <c r="D124">
        <f>COUNTIF('競技者一覧'!$K$13:$K$112,A124)</f>
        <v>0</v>
      </c>
      <c r="E124">
        <f>COUNTIF('競技者一覧'!$M$13:$M$112,A124)</f>
        <v>0</v>
      </c>
      <c r="F124">
        <f>COUNTIF('競技者一覧'!$O$13:$O$112,A124)</f>
        <v>0</v>
      </c>
      <c r="G124">
        <f>COUNTIF('競技者一覧'!$Q$13:$Q$112,A124)</f>
        <v>0</v>
      </c>
      <c r="H124">
        <f>COUNTIF('競技者一覧'!$S$13:$S$112,A124)</f>
        <v>0</v>
      </c>
      <c r="I124">
        <f>COUNTIF('競技者一覧'!$U$13:$U$112,A124)</f>
        <v>0</v>
      </c>
      <c r="J124">
        <f t="shared" si="1"/>
        <v>0</v>
      </c>
    </row>
    <row r="125" spans="1:10" ht="13.5">
      <c r="A125" t="s">
        <v>888</v>
      </c>
      <c r="B125">
        <f>COUNTIF('競技者一覧'!$G$13:$G$112,A125)</f>
        <v>0</v>
      </c>
      <c r="C125">
        <f>COUNTIF('競技者一覧'!$I$13:$I$112,A125)</f>
        <v>0</v>
      </c>
      <c r="D125">
        <f>COUNTIF('競技者一覧'!$K$13:$K$112,A125)</f>
        <v>0</v>
      </c>
      <c r="E125">
        <f>COUNTIF('競技者一覧'!$M$13:$M$112,A125)</f>
        <v>0</v>
      </c>
      <c r="F125">
        <f>COUNTIF('競技者一覧'!$O$13:$O$112,A125)</f>
        <v>0</v>
      </c>
      <c r="G125">
        <f>COUNTIF('競技者一覧'!$Q$13:$Q$112,A125)</f>
        <v>0</v>
      </c>
      <c r="H125">
        <f>COUNTIF('競技者一覧'!$S$13:$S$112,A125)</f>
        <v>0</v>
      </c>
      <c r="I125">
        <f>COUNTIF('競技者一覧'!$U$13:$U$112,A125)</f>
        <v>0</v>
      </c>
      <c r="J125">
        <f t="shared" si="1"/>
        <v>0</v>
      </c>
    </row>
    <row r="126" spans="1:10" ht="13.5">
      <c r="A126" t="s">
        <v>889</v>
      </c>
      <c r="B126">
        <f>COUNTIF('競技者一覧'!$G$13:$G$112,A126)</f>
        <v>0</v>
      </c>
      <c r="C126">
        <f>COUNTIF('競技者一覧'!$I$13:$I$112,A126)</f>
        <v>0</v>
      </c>
      <c r="D126">
        <f>COUNTIF('競技者一覧'!$K$13:$K$112,A126)</f>
        <v>0</v>
      </c>
      <c r="E126">
        <f>COUNTIF('競技者一覧'!$M$13:$M$112,A126)</f>
        <v>0</v>
      </c>
      <c r="F126">
        <f>COUNTIF('競技者一覧'!$O$13:$O$112,A126)</f>
        <v>0</v>
      </c>
      <c r="G126">
        <f>COUNTIF('競技者一覧'!$Q$13:$Q$112,A126)</f>
        <v>0</v>
      </c>
      <c r="H126">
        <f>COUNTIF('競技者一覧'!$S$13:$S$112,A126)</f>
        <v>0</v>
      </c>
      <c r="I126">
        <f>COUNTIF('競技者一覧'!$U$13:$U$112,A126)</f>
        <v>0</v>
      </c>
      <c r="J126">
        <f t="shared" si="1"/>
        <v>0</v>
      </c>
    </row>
    <row r="127" spans="1:10" ht="13.5">
      <c r="A127" t="s">
        <v>955</v>
      </c>
      <c r="B127">
        <f>COUNTIF('競技者一覧'!$G$13:$G$112,A127)</f>
        <v>0</v>
      </c>
      <c r="C127">
        <f>COUNTIF('競技者一覧'!$I$13:$I$112,A127)</f>
        <v>0</v>
      </c>
      <c r="D127">
        <f>COUNTIF('競技者一覧'!$K$13:$K$112,A127)</f>
        <v>0</v>
      </c>
      <c r="E127">
        <f>COUNTIF('競技者一覧'!$M$13:$M$112,A127)</f>
        <v>0</v>
      </c>
      <c r="F127">
        <f>COUNTIF('競技者一覧'!$O$13:$O$112,A127)</f>
        <v>0</v>
      </c>
      <c r="G127">
        <f>COUNTIF('競技者一覧'!$Q$13:$Q$112,A127)</f>
        <v>0</v>
      </c>
      <c r="H127">
        <f>COUNTIF('競技者一覧'!$S$13:$S$112,A127)</f>
        <v>0</v>
      </c>
      <c r="I127">
        <f>COUNTIF('競技者一覧'!$U$13:$U$112,A127)</f>
        <v>0</v>
      </c>
      <c r="J127">
        <f t="shared" si="1"/>
        <v>0</v>
      </c>
    </row>
    <row r="128" spans="1:10" ht="13.5">
      <c r="A128" t="s">
        <v>890</v>
      </c>
      <c r="B128">
        <f>COUNTIF('競技者一覧'!$G$13:$G$112,A128)</f>
        <v>0</v>
      </c>
      <c r="C128">
        <f>COUNTIF('競技者一覧'!$I$13:$I$112,A128)</f>
        <v>0</v>
      </c>
      <c r="D128">
        <f>COUNTIF('競技者一覧'!$K$13:$K$112,A128)</f>
        <v>0</v>
      </c>
      <c r="E128">
        <f>COUNTIF('競技者一覧'!$M$13:$M$112,A128)</f>
        <v>0</v>
      </c>
      <c r="F128">
        <f>COUNTIF('競技者一覧'!$O$13:$O$112,A128)</f>
        <v>0</v>
      </c>
      <c r="G128">
        <f>COUNTIF('競技者一覧'!$Q$13:$Q$112,A128)</f>
        <v>0</v>
      </c>
      <c r="H128">
        <f>COUNTIF('競技者一覧'!$S$13:$S$112,A128)</f>
        <v>0</v>
      </c>
      <c r="I128">
        <f>COUNTIF('競技者一覧'!$U$13:$U$112,A128)</f>
        <v>0</v>
      </c>
      <c r="J128">
        <f t="shared" si="1"/>
        <v>0</v>
      </c>
    </row>
    <row r="129" spans="1:10" ht="13.5">
      <c r="A129" t="s">
        <v>891</v>
      </c>
      <c r="B129">
        <f>COUNTIF('競技者一覧'!$G$13:$G$112,A129)</f>
        <v>0</v>
      </c>
      <c r="C129">
        <f>COUNTIF('競技者一覧'!$I$13:$I$112,A129)</f>
        <v>0</v>
      </c>
      <c r="D129">
        <f>COUNTIF('競技者一覧'!$K$13:$K$112,A129)</f>
        <v>0</v>
      </c>
      <c r="E129">
        <f>COUNTIF('競技者一覧'!$M$13:$M$112,A129)</f>
        <v>0</v>
      </c>
      <c r="F129">
        <f>COUNTIF('競技者一覧'!$O$13:$O$112,A129)</f>
        <v>0</v>
      </c>
      <c r="G129">
        <f>COUNTIF('競技者一覧'!$Q$13:$Q$112,A129)</f>
        <v>0</v>
      </c>
      <c r="H129">
        <f>COUNTIF('競技者一覧'!$S$13:$S$112,A129)</f>
        <v>0</v>
      </c>
      <c r="I129">
        <f>COUNTIF('競技者一覧'!$U$13:$U$112,A129)</f>
        <v>0</v>
      </c>
      <c r="J129">
        <f t="shared" si="1"/>
        <v>0</v>
      </c>
    </row>
    <row r="130" spans="1:10" ht="13.5">
      <c r="A130" t="s">
        <v>892</v>
      </c>
      <c r="B130">
        <f>COUNTIF('競技者一覧'!$G$13:$G$112,A130)</f>
        <v>0</v>
      </c>
      <c r="C130">
        <f>COUNTIF('競技者一覧'!$I$13:$I$112,A130)</f>
        <v>0</v>
      </c>
      <c r="D130">
        <f>COUNTIF('競技者一覧'!$K$13:$K$112,A130)</f>
        <v>0</v>
      </c>
      <c r="E130">
        <f>COUNTIF('競技者一覧'!$M$13:$M$112,A130)</f>
        <v>0</v>
      </c>
      <c r="F130">
        <f>COUNTIF('競技者一覧'!$O$13:$O$112,A130)</f>
        <v>0</v>
      </c>
      <c r="G130">
        <f>COUNTIF('競技者一覧'!$Q$13:$Q$112,A130)</f>
        <v>0</v>
      </c>
      <c r="H130">
        <f>COUNTIF('競技者一覧'!$S$13:$S$112,A130)</f>
        <v>0</v>
      </c>
      <c r="I130">
        <f>COUNTIF('競技者一覧'!$U$13:$U$112,A130)</f>
        <v>0</v>
      </c>
      <c r="J130">
        <f t="shared" si="1"/>
        <v>0</v>
      </c>
    </row>
    <row r="131" spans="1:10" ht="13.5">
      <c r="A131" t="s">
        <v>893</v>
      </c>
      <c r="B131">
        <f>COUNTIF('競技者一覧'!$G$13:$G$112,A131)</f>
        <v>0</v>
      </c>
      <c r="C131">
        <f>COUNTIF('競技者一覧'!$I$13:$I$112,A131)</f>
        <v>0</v>
      </c>
      <c r="D131">
        <f>COUNTIF('競技者一覧'!$K$13:$K$112,A131)</f>
        <v>0</v>
      </c>
      <c r="E131">
        <f>COUNTIF('競技者一覧'!$M$13:$M$112,A131)</f>
        <v>0</v>
      </c>
      <c r="F131">
        <f>COUNTIF('競技者一覧'!$O$13:$O$112,A131)</f>
        <v>0</v>
      </c>
      <c r="G131">
        <f>COUNTIF('競技者一覧'!$Q$13:$Q$112,A131)</f>
        <v>0</v>
      </c>
      <c r="H131">
        <f>COUNTIF('競技者一覧'!$S$13:$S$112,A131)</f>
        <v>0</v>
      </c>
      <c r="I131">
        <f>COUNTIF('競技者一覧'!$U$13:$U$112,A131)</f>
        <v>0</v>
      </c>
      <c r="J131">
        <f aca="true" t="shared" si="2" ref="J131:J194">SUM(B131:I131)</f>
        <v>0</v>
      </c>
    </row>
    <row r="132" spans="1:10" ht="13.5">
      <c r="A132" t="s">
        <v>894</v>
      </c>
      <c r="B132">
        <f>COUNTIF('競技者一覧'!$G$13:$G$112,A132)</f>
        <v>0</v>
      </c>
      <c r="C132">
        <f>COUNTIF('競技者一覧'!$I$13:$I$112,A132)</f>
        <v>0</v>
      </c>
      <c r="D132">
        <f>COUNTIF('競技者一覧'!$K$13:$K$112,A132)</f>
        <v>0</v>
      </c>
      <c r="E132">
        <f>COUNTIF('競技者一覧'!$M$13:$M$112,A132)</f>
        <v>0</v>
      </c>
      <c r="F132">
        <f>COUNTIF('競技者一覧'!$O$13:$O$112,A132)</f>
        <v>0</v>
      </c>
      <c r="G132">
        <f>COUNTIF('競技者一覧'!$Q$13:$Q$112,A132)</f>
        <v>0</v>
      </c>
      <c r="H132">
        <f>COUNTIF('競技者一覧'!$S$13:$S$112,A132)</f>
        <v>0</v>
      </c>
      <c r="I132">
        <f>COUNTIF('競技者一覧'!$U$13:$U$112,A132)</f>
        <v>0</v>
      </c>
      <c r="J132">
        <f t="shared" si="2"/>
        <v>0</v>
      </c>
    </row>
    <row r="133" spans="1:10" ht="13.5">
      <c r="A133" t="s">
        <v>895</v>
      </c>
      <c r="B133">
        <f>COUNTIF('競技者一覧'!$G$13:$G$112,A133)</f>
        <v>0</v>
      </c>
      <c r="C133">
        <f>COUNTIF('競技者一覧'!$I$13:$I$112,A133)</f>
        <v>0</v>
      </c>
      <c r="D133">
        <f>COUNTIF('競技者一覧'!$K$13:$K$112,A133)</f>
        <v>0</v>
      </c>
      <c r="E133">
        <f>COUNTIF('競技者一覧'!$M$13:$M$112,A133)</f>
        <v>0</v>
      </c>
      <c r="F133">
        <f>COUNTIF('競技者一覧'!$O$13:$O$112,A133)</f>
        <v>0</v>
      </c>
      <c r="G133">
        <f>COUNTIF('競技者一覧'!$Q$13:$Q$112,A133)</f>
        <v>0</v>
      </c>
      <c r="H133">
        <f>COUNTIF('競技者一覧'!$S$13:$S$112,A133)</f>
        <v>0</v>
      </c>
      <c r="I133">
        <f>COUNTIF('競技者一覧'!$U$13:$U$112,A133)</f>
        <v>0</v>
      </c>
      <c r="J133">
        <f t="shared" si="2"/>
        <v>0</v>
      </c>
    </row>
    <row r="134" spans="1:10" ht="13.5">
      <c r="A134" t="s">
        <v>822</v>
      </c>
      <c r="B134">
        <f>COUNTIF('競技者一覧'!$G$13:$G$112,A134)</f>
        <v>0</v>
      </c>
      <c r="C134">
        <f>COUNTIF('競技者一覧'!$I$13:$I$112,A134)</f>
        <v>0</v>
      </c>
      <c r="D134">
        <f>COUNTIF('競技者一覧'!$K$13:$K$112,A134)</f>
        <v>0</v>
      </c>
      <c r="E134">
        <f>COUNTIF('競技者一覧'!$M$13:$M$112,A134)</f>
        <v>0</v>
      </c>
      <c r="F134">
        <f>COUNTIF('競技者一覧'!$O$13:$O$112,A134)</f>
        <v>0</v>
      </c>
      <c r="G134">
        <f>COUNTIF('競技者一覧'!$Q$13:$Q$112,A134)</f>
        <v>0</v>
      </c>
      <c r="H134">
        <f>COUNTIF('競技者一覧'!$S$13:$S$112,A134)</f>
        <v>0</v>
      </c>
      <c r="I134">
        <f>COUNTIF('競技者一覧'!$U$13:$U$112,A134)</f>
        <v>0</v>
      </c>
      <c r="J134">
        <f t="shared" si="2"/>
        <v>0</v>
      </c>
    </row>
    <row r="135" spans="1:10" ht="13.5">
      <c r="A135" t="s">
        <v>823</v>
      </c>
      <c r="B135">
        <f>COUNTIF('競技者一覧'!$G$13:$G$112,A135)</f>
        <v>0</v>
      </c>
      <c r="C135">
        <f>COUNTIF('競技者一覧'!$I$13:$I$112,A135)</f>
        <v>0</v>
      </c>
      <c r="D135">
        <f>COUNTIF('競技者一覧'!$K$13:$K$112,A135)</f>
        <v>0</v>
      </c>
      <c r="E135">
        <f>COUNTIF('競技者一覧'!$M$13:$M$112,A135)</f>
        <v>0</v>
      </c>
      <c r="F135">
        <f>COUNTIF('競技者一覧'!$O$13:$O$112,A135)</f>
        <v>0</v>
      </c>
      <c r="G135">
        <f>COUNTIF('競技者一覧'!$Q$13:$Q$112,A135)</f>
        <v>0</v>
      </c>
      <c r="H135">
        <f>COUNTIF('競技者一覧'!$S$13:$S$112,A135)</f>
        <v>0</v>
      </c>
      <c r="I135">
        <f>COUNTIF('競技者一覧'!$U$13:$U$112,A135)</f>
        <v>0</v>
      </c>
      <c r="J135">
        <f t="shared" si="2"/>
        <v>0</v>
      </c>
    </row>
    <row r="136" spans="1:10" ht="13.5">
      <c r="A136" t="s">
        <v>824</v>
      </c>
      <c r="B136">
        <f>COUNTIF('競技者一覧'!$G$13:$G$112,A136)</f>
        <v>0</v>
      </c>
      <c r="C136">
        <f>COUNTIF('競技者一覧'!$I$13:$I$112,A136)</f>
        <v>0</v>
      </c>
      <c r="D136">
        <f>COUNTIF('競技者一覧'!$K$13:$K$112,A136)</f>
        <v>0</v>
      </c>
      <c r="E136">
        <f>COUNTIF('競技者一覧'!$M$13:$M$112,A136)</f>
        <v>0</v>
      </c>
      <c r="F136">
        <f>COUNTIF('競技者一覧'!$O$13:$O$112,A136)</f>
        <v>0</v>
      </c>
      <c r="G136">
        <f>COUNTIF('競技者一覧'!$Q$13:$Q$112,A136)</f>
        <v>0</v>
      </c>
      <c r="H136">
        <f>COUNTIF('競技者一覧'!$S$13:$S$112,A136)</f>
        <v>0</v>
      </c>
      <c r="I136">
        <f>COUNTIF('競技者一覧'!$U$13:$U$112,A136)</f>
        <v>0</v>
      </c>
      <c r="J136">
        <f t="shared" si="2"/>
        <v>0</v>
      </c>
    </row>
    <row r="137" spans="1:10" ht="13.5">
      <c r="A137" t="s">
        <v>962</v>
      </c>
      <c r="B137">
        <f>COUNTIF('競技者一覧'!$G$13:$G$112,A137)</f>
        <v>0</v>
      </c>
      <c r="C137">
        <f>COUNTIF('競技者一覧'!$I$13:$I$112,A137)</f>
        <v>0</v>
      </c>
      <c r="D137">
        <f>COUNTIF('競技者一覧'!$K$13:$K$112,A137)</f>
        <v>0</v>
      </c>
      <c r="E137">
        <f>COUNTIF('競技者一覧'!$M$13:$M$112,A137)</f>
        <v>0</v>
      </c>
      <c r="F137">
        <f>COUNTIF('競技者一覧'!$O$13:$O$112,A137)</f>
        <v>0</v>
      </c>
      <c r="G137">
        <f>COUNTIF('競技者一覧'!$Q$13:$Q$112,A137)</f>
        <v>0</v>
      </c>
      <c r="H137">
        <f>COUNTIF('競技者一覧'!$S$13:$S$112,A137)</f>
        <v>0</v>
      </c>
      <c r="I137">
        <f>COUNTIF('競技者一覧'!$U$13:$U$112,A137)</f>
        <v>0</v>
      </c>
      <c r="J137">
        <f t="shared" si="2"/>
        <v>0</v>
      </c>
    </row>
    <row r="138" spans="1:10" ht="13.5">
      <c r="A138" t="s">
        <v>964</v>
      </c>
      <c r="B138">
        <f>COUNTIF('競技者一覧'!$G$13:$G$112,A138)</f>
        <v>0</v>
      </c>
      <c r="C138">
        <f>COUNTIF('競技者一覧'!$I$13:$I$112,A138)</f>
        <v>0</v>
      </c>
      <c r="D138">
        <f>COUNTIF('競技者一覧'!$K$13:$K$112,A138)</f>
        <v>0</v>
      </c>
      <c r="E138">
        <f>COUNTIF('競技者一覧'!$M$13:$M$112,A138)</f>
        <v>0</v>
      </c>
      <c r="F138">
        <f>COUNTIF('競技者一覧'!$O$13:$O$112,A138)</f>
        <v>0</v>
      </c>
      <c r="G138">
        <f>COUNTIF('競技者一覧'!$Q$13:$Q$112,A138)</f>
        <v>0</v>
      </c>
      <c r="H138">
        <f>COUNTIF('競技者一覧'!$S$13:$S$112,A138)</f>
        <v>0</v>
      </c>
      <c r="I138">
        <f>COUNTIF('競技者一覧'!$U$13:$U$112,A138)</f>
        <v>0</v>
      </c>
      <c r="J138">
        <f t="shared" si="2"/>
        <v>0</v>
      </c>
    </row>
    <row r="139" spans="1:10" ht="13.5">
      <c r="A139" t="s">
        <v>966</v>
      </c>
      <c r="B139">
        <f>COUNTIF('競技者一覧'!$G$13:$G$112,A139)</f>
        <v>0</v>
      </c>
      <c r="C139">
        <f>COUNTIF('競技者一覧'!$I$13:$I$112,A139)</f>
        <v>0</v>
      </c>
      <c r="D139">
        <f>COUNTIF('競技者一覧'!$K$13:$K$112,A139)</f>
        <v>0</v>
      </c>
      <c r="E139">
        <f>COUNTIF('競技者一覧'!$M$13:$M$112,A139)</f>
        <v>0</v>
      </c>
      <c r="F139">
        <f>COUNTIF('競技者一覧'!$O$13:$O$112,A139)</f>
        <v>0</v>
      </c>
      <c r="G139">
        <f>COUNTIF('競技者一覧'!$Q$13:$Q$112,A139)</f>
        <v>0</v>
      </c>
      <c r="H139">
        <f>COUNTIF('競技者一覧'!$S$13:$S$112,A139)</f>
        <v>0</v>
      </c>
      <c r="I139">
        <f>COUNTIF('競技者一覧'!$U$13:$U$112,A139)</f>
        <v>0</v>
      </c>
      <c r="J139">
        <f t="shared" si="2"/>
        <v>0</v>
      </c>
    </row>
    <row r="140" spans="1:10" ht="13.5">
      <c r="A140" t="s">
        <v>825</v>
      </c>
      <c r="B140">
        <f>COUNTIF('競技者一覧'!$G$13:$G$112,A140)</f>
        <v>0</v>
      </c>
      <c r="C140">
        <f>COUNTIF('競技者一覧'!$I$13:$I$112,A140)</f>
        <v>0</v>
      </c>
      <c r="D140">
        <f>COUNTIF('競技者一覧'!$K$13:$K$112,A140)</f>
        <v>0</v>
      </c>
      <c r="E140">
        <f>COUNTIF('競技者一覧'!$M$13:$M$112,A140)</f>
        <v>0</v>
      </c>
      <c r="F140">
        <f>COUNTIF('競技者一覧'!$O$13:$O$112,A140)</f>
        <v>0</v>
      </c>
      <c r="G140">
        <f>COUNTIF('競技者一覧'!$Q$13:$Q$112,A140)</f>
        <v>0</v>
      </c>
      <c r="H140">
        <f>COUNTIF('競技者一覧'!$S$13:$S$112,A140)</f>
        <v>0</v>
      </c>
      <c r="I140">
        <f>COUNTIF('競技者一覧'!$U$13:$U$112,A140)</f>
        <v>0</v>
      </c>
      <c r="J140">
        <f t="shared" si="2"/>
        <v>0</v>
      </c>
    </row>
    <row r="141" spans="1:10" ht="13.5">
      <c r="A141" t="s">
        <v>826</v>
      </c>
      <c r="B141">
        <f>COUNTIF('競技者一覧'!$G$13:$G$112,A141)</f>
        <v>0</v>
      </c>
      <c r="C141">
        <f>COUNTIF('競技者一覧'!$I$13:$I$112,A141)</f>
        <v>0</v>
      </c>
      <c r="D141">
        <f>COUNTIF('競技者一覧'!$K$13:$K$112,A141)</f>
        <v>0</v>
      </c>
      <c r="E141">
        <f>COUNTIF('競技者一覧'!$M$13:$M$112,A141)</f>
        <v>0</v>
      </c>
      <c r="F141">
        <f>COUNTIF('競技者一覧'!$O$13:$O$112,A141)</f>
        <v>0</v>
      </c>
      <c r="G141">
        <f>COUNTIF('競技者一覧'!$Q$13:$Q$112,A141)</f>
        <v>0</v>
      </c>
      <c r="H141">
        <f>COUNTIF('競技者一覧'!$S$13:$S$112,A141)</f>
        <v>0</v>
      </c>
      <c r="I141">
        <f>COUNTIF('競技者一覧'!$U$13:$U$112,A141)</f>
        <v>0</v>
      </c>
      <c r="J141">
        <f t="shared" si="2"/>
        <v>0</v>
      </c>
    </row>
    <row r="142" spans="1:10" ht="13.5">
      <c r="A142" t="s">
        <v>827</v>
      </c>
      <c r="B142">
        <f>COUNTIF('競技者一覧'!$G$13:$G$112,A142)</f>
        <v>0</v>
      </c>
      <c r="C142">
        <f>COUNTIF('競技者一覧'!$I$13:$I$112,A142)</f>
        <v>0</v>
      </c>
      <c r="D142">
        <f>COUNTIF('競技者一覧'!$K$13:$K$112,A142)</f>
        <v>0</v>
      </c>
      <c r="E142">
        <f>COUNTIF('競技者一覧'!$M$13:$M$112,A142)</f>
        <v>0</v>
      </c>
      <c r="F142">
        <f>COUNTIF('競技者一覧'!$O$13:$O$112,A142)</f>
        <v>0</v>
      </c>
      <c r="G142">
        <f>COUNTIF('競技者一覧'!$Q$13:$Q$112,A142)</f>
        <v>0</v>
      </c>
      <c r="H142">
        <f>COUNTIF('競技者一覧'!$S$13:$S$112,A142)</f>
        <v>0</v>
      </c>
      <c r="I142">
        <f>COUNTIF('競技者一覧'!$U$13:$U$112,A142)</f>
        <v>0</v>
      </c>
      <c r="J142">
        <f t="shared" si="2"/>
        <v>0</v>
      </c>
    </row>
    <row r="143" spans="1:10" ht="13.5">
      <c r="A143" t="s">
        <v>828</v>
      </c>
      <c r="B143">
        <f>COUNTIF('競技者一覧'!$G$13:$G$112,A143)</f>
        <v>0</v>
      </c>
      <c r="C143">
        <f>COUNTIF('競技者一覧'!$I$13:$I$112,A143)</f>
        <v>0</v>
      </c>
      <c r="D143">
        <f>COUNTIF('競技者一覧'!$K$13:$K$112,A143)</f>
        <v>0</v>
      </c>
      <c r="E143">
        <f>COUNTIF('競技者一覧'!$M$13:$M$112,A143)</f>
        <v>0</v>
      </c>
      <c r="F143">
        <f>COUNTIF('競技者一覧'!$O$13:$O$112,A143)</f>
        <v>0</v>
      </c>
      <c r="G143">
        <f>COUNTIF('競技者一覧'!$Q$13:$Q$112,A143)</f>
        <v>0</v>
      </c>
      <c r="H143">
        <f>COUNTIF('競技者一覧'!$S$13:$S$112,A143)</f>
        <v>0</v>
      </c>
      <c r="I143">
        <f>COUNTIF('競技者一覧'!$U$13:$U$112,A143)</f>
        <v>0</v>
      </c>
      <c r="J143">
        <f t="shared" si="2"/>
        <v>0</v>
      </c>
    </row>
    <row r="144" spans="1:10" ht="13.5">
      <c r="A144" t="s">
        <v>829</v>
      </c>
      <c r="B144">
        <f>COUNTIF('競技者一覧'!$G$13:$G$112,A144)</f>
        <v>0</v>
      </c>
      <c r="C144">
        <f>COUNTIF('競技者一覧'!$I$13:$I$112,A144)</f>
        <v>0</v>
      </c>
      <c r="D144">
        <f>COUNTIF('競技者一覧'!$K$13:$K$112,A144)</f>
        <v>0</v>
      </c>
      <c r="E144">
        <f>COUNTIF('競技者一覧'!$M$13:$M$112,A144)</f>
        <v>0</v>
      </c>
      <c r="F144">
        <f>COUNTIF('競技者一覧'!$O$13:$O$112,A144)</f>
        <v>0</v>
      </c>
      <c r="G144">
        <f>COUNTIF('競技者一覧'!$Q$13:$Q$112,A144)</f>
        <v>0</v>
      </c>
      <c r="H144">
        <f>COUNTIF('競技者一覧'!$S$13:$S$112,A144)</f>
        <v>0</v>
      </c>
      <c r="I144">
        <f>COUNTIF('競技者一覧'!$U$13:$U$112,A144)</f>
        <v>0</v>
      </c>
      <c r="J144">
        <f t="shared" si="2"/>
        <v>0</v>
      </c>
    </row>
    <row r="145" spans="1:10" ht="13.5">
      <c r="A145" t="s">
        <v>830</v>
      </c>
      <c r="B145">
        <f>COUNTIF('競技者一覧'!$G$13:$G$112,A145)</f>
        <v>0</v>
      </c>
      <c r="C145">
        <f>COUNTIF('競技者一覧'!$I$13:$I$112,A145)</f>
        <v>0</v>
      </c>
      <c r="D145">
        <f>COUNTIF('競技者一覧'!$K$13:$K$112,A145)</f>
        <v>0</v>
      </c>
      <c r="E145">
        <f>COUNTIF('競技者一覧'!$M$13:$M$112,A145)</f>
        <v>0</v>
      </c>
      <c r="F145">
        <f>COUNTIF('競技者一覧'!$O$13:$O$112,A145)</f>
        <v>0</v>
      </c>
      <c r="G145">
        <f>COUNTIF('競技者一覧'!$Q$13:$Q$112,A145)</f>
        <v>0</v>
      </c>
      <c r="H145">
        <f>COUNTIF('競技者一覧'!$S$13:$S$112,A145)</f>
        <v>0</v>
      </c>
      <c r="I145">
        <f>COUNTIF('競技者一覧'!$U$13:$U$112,A145)</f>
        <v>0</v>
      </c>
      <c r="J145">
        <f t="shared" si="2"/>
        <v>0</v>
      </c>
    </row>
    <row r="146" spans="1:10" ht="13.5">
      <c r="A146" t="s">
        <v>831</v>
      </c>
      <c r="B146">
        <f>COUNTIF('競技者一覧'!$G$13:$G$112,A146)</f>
        <v>0</v>
      </c>
      <c r="C146">
        <f>COUNTIF('競技者一覧'!$I$13:$I$112,A146)</f>
        <v>0</v>
      </c>
      <c r="D146">
        <f>COUNTIF('競技者一覧'!$K$13:$K$112,A146)</f>
        <v>0</v>
      </c>
      <c r="E146">
        <f>COUNTIF('競技者一覧'!$M$13:$M$112,A146)</f>
        <v>0</v>
      </c>
      <c r="F146">
        <f>COUNTIF('競技者一覧'!$O$13:$O$112,A146)</f>
        <v>0</v>
      </c>
      <c r="G146">
        <f>COUNTIF('競技者一覧'!$Q$13:$Q$112,A146)</f>
        <v>0</v>
      </c>
      <c r="H146">
        <f>COUNTIF('競技者一覧'!$S$13:$S$112,A146)</f>
        <v>0</v>
      </c>
      <c r="I146">
        <f>COUNTIF('競技者一覧'!$U$13:$U$112,A146)</f>
        <v>0</v>
      </c>
      <c r="J146">
        <f t="shared" si="2"/>
        <v>0</v>
      </c>
    </row>
    <row r="147" spans="1:10" ht="13.5">
      <c r="A147" t="s">
        <v>832</v>
      </c>
      <c r="B147">
        <f>COUNTIF('競技者一覧'!$G$13:$G$112,A147)</f>
        <v>0</v>
      </c>
      <c r="C147">
        <f>COUNTIF('競技者一覧'!$I$13:$I$112,A147)</f>
        <v>0</v>
      </c>
      <c r="D147">
        <f>COUNTIF('競技者一覧'!$K$13:$K$112,A147)</f>
        <v>0</v>
      </c>
      <c r="E147">
        <f>COUNTIF('競技者一覧'!$M$13:$M$112,A147)</f>
        <v>0</v>
      </c>
      <c r="F147">
        <f>COUNTIF('競技者一覧'!$O$13:$O$112,A147)</f>
        <v>0</v>
      </c>
      <c r="G147">
        <f>COUNTIF('競技者一覧'!$Q$13:$Q$112,A147)</f>
        <v>0</v>
      </c>
      <c r="H147">
        <f>COUNTIF('競技者一覧'!$S$13:$S$112,A147)</f>
        <v>0</v>
      </c>
      <c r="I147">
        <f>COUNTIF('競技者一覧'!$U$13:$U$112,A147)</f>
        <v>0</v>
      </c>
      <c r="J147">
        <f t="shared" si="2"/>
        <v>0</v>
      </c>
    </row>
    <row r="148" spans="1:10" ht="13.5">
      <c r="A148" t="s">
        <v>833</v>
      </c>
      <c r="B148">
        <f>COUNTIF('競技者一覧'!$G$13:$G$112,A148)</f>
        <v>0</v>
      </c>
      <c r="C148">
        <f>COUNTIF('競技者一覧'!$I$13:$I$112,A148)</f>
        <v>0</v>
      </c>
      <c r="D148">
        <f>COUNTIF('競技者一覧'!$K$13:$K$112,A148)</f>
        <v>0</v>
      </c>
      <c r="E148">
        <f>COUNTIF('競技者一覧'!$M$13:$M$112,A148)</f>
        <v>0</v>
      </c>
      <c r="F148">
        <f>COUNTIF('競技者一覧'!$O$13:$O$112,A148)</f>
        <v>0</v>
      </c>
      <c r="G148">
        <f>COUNTIF('競技者一覧'!$Q$13:$Q$112,A148)</f>
        <v>0</v>
      </c>
      <c r="H148">
        <f>COUNTIF('競技者一覧'!$S$13:$S$112,A148)</f>
        <v>0</v>
      </c>
      <c r="I148">
        <f>COUNTIF('競技者一覧'!$U$13:$U$112,A148)</f>
        <v>0</v>
      </c>
      <c r="J148">
        <f t="shared" si="2"/>
        <v>0</v>
      </c>
    </row>
    <row r="149" spans="1:10" ht="13.5">
      <c r="A149" t="s">
        <v>834</v>
      </c>
      <c r="B149">
        <f>COUNTIF('競技者一覧'!$G$13:$G$112,A149)</f>
        <v>0</v>
      </c>
      <c r="C149">
        <f>COUNTIF('競技者一覧'!$I$13:$I$112,A149)</f>
        <v>0</v>
      </c>
      <c r="D149">
        <f>COUNTIF('競技者一覧'!$K$13:$K$112,A149)</f>
        <v>0</v>
      </c>
      <c r="E149">
        <f>COUNTIF('競技者一覧'!$M$13:$M$112,A149)</f>
        <v>0</v>
      </c>
      <c r="F149">
        <f>COUNTIF('競技者一覧'!$O$13:$O$112,A149)</f>
        <v>0</v>
      </c>
      <c r="G149">
        <f>COUNTIF('競技者一覧'!$Q$13:$Q$112,A149)</f>
        <v>0</v>
      </c>
      <c r="H149">
        <f>COUNTIF('競技者一覧'!$S$13:$S$112,A149)</f>
        <v>0</v>
      </c>
      <c r="I149">
        <f>COUNTIF('競技者一覧'!$U$13:$U$112,A149)</f>
        <v>0</v>
      </c>
      <c r="J149">
        <f t="shared" si="2"/>
        <v>0</v>
      </c>
    </row>
    <row r="150" spans="1:10" ht="13.5">
      <c r="A150" t="s">
        <v>835</v>
      </c>
      <c r="B150">
        <f>COUNTIF('競技者一覧'!$G$13:$G$112,A150)</f>
        <v>0</v>
      </c>
      <c r="C150">
        <f>COUNTIF('競技者一覧'!$I$13:$I$112,A150)</f>
        <v>0</v>
      </c>
      <c r="D150">
        <f>COUNTIF('競技者一覧'!$K$13:$K$112,A150)</f>
        <v>0</v>
      </c>
      <c r="E150">
        <f>COUNTIF('競技者一覧'!$M$13:$M$112,A150)</f>
        <v>0</v>
      </c>
      <c r="F150">
        <f>COUNTIF('競技者一覧'!$O$13:$O$112,A150)</f>
        <v>0</v>
      </c>
      <c r="G150">
        <f>COUNTIF('競技者一覧'!$Q$13:$Q$112,A150)</f>
        <v>0</v>
      </c>
      <c r="H150">
        <f>COUNTIF('競技者一覧'!$S$13:$S$112,A150)</f>
        <v>0</v>
      </c>
      <c r="I150">
        <f>COUNTIF('競技者一覧'!$U$13:$U$112,A150)</f>
        <v>0</v>
      </c>
      <c r="J150">
        <f t="shared" si="2"/>
        <v>0</v>
      </c>
    </row>
    <row r="151" spans="1:10" ht="13.5">
      <c r="A151" t="s">
        <v>836</v>
      </c>
      <c r="B151">
        <f>COUNTIF('競技者一覧'!$G$13:$G$112,A151)</f>
        <v>0</v>
      </c>
      <c r="C151">
        <f>COUNTIF('競技者一覧'!$I$13:$I$112,A151)</f>
        <v>0</v>
      </c>
      <c r="D151">
        <f>COUNTIF('競技者一覧'!$K$13:$K$112,A151)</f>
        <v>0</v>
      </c>
      <c r="E151">
        <f>COUNTIF('競技者一覧'!$M$13:$M$112,A151)</f>
        <v>0</v>
      </c>
      <c r="F151">
        <f>COUNTIF('競技者一覧'!$O$13:$O$112,A151)</f>
        <v>0</v>
      </c>
      <c r="G151">
        <f>COUNTIF('競技者一覧'!$Q$13:$Q$112,A151)</f>
        <v>0</v>
      </c>
      <c r="H151">
        <f>COUNTIF('競技者一覧'!$S$13:$S$112,A151)</f>
        <v>0</v>
      </c>
      <c r="I151">
        <f>COUNTIF('競技者一覧'!$U$13:$U$112,A151)</f>
        <v>0</v>
      </c>
      <c r="J151">
        <f t="shared" si="2"/>
        <v>0</v>
      </c>
    </row>
    <row r="152" spans="1:10" ht="13.5">
      <c r="A152" t="s">
        <v>979</v>
      </c>
      <c r="B152">
        <f>COUNTIF('競技者一覧'!$G$13:$G$112,A152)</f>
        <v>0</v>
      </c>
      <c r="C152">
        <f>COUNTIF('競技者一覧'!$I$13:$I$112,A152)</f>
        <v>0</v>
      </c>
      <c r="D152">
        <f>COUNTIF('競技者一覧'!$K$13:$K$112,A152)</f>
        <v>0</v>
      </c>
      <c r="E152">
        <f>COUNTIF('競技者一覧'!$M$13:$M$112,A152)</f>
        <v>0</v>
      </c>
      <c r="F152">
        <f>COUNTIF('競技者一覧'!$O$13:$O$112,A152)</f>
        <v>0</v>
      </c>
      <c r="G152">
        <f>COUNTIF('競技者一覧'!$Q$13:$Q$112,A152)</f>
        <v>0</v>
      </c>
      <c r="H152">
        <f>COUNTIF('競技者一覧'!$S$13:$S$112,A152)</f>
        <v>0</v>
      </c>
      <c r="I152">
        <f>COUNTIF('競技者一覧'!$U$13:$U$112,A152)</f>
        <v>0</v>
      </c>
      <c r="J152">
        <f t="shared" si="2"/>
        <v>0</v>
      </c>
    </row>
    <row r="153" spans="1:10" ht="13.5">
      <c r="A153" t="s">
        <v>850</v>
      </c>
      <c r="B153">
        <f>COUNTIF('競技者一覧'!$G$13:$G$112,A153)</f>
        <v>0</v>
      </c>
      <c r="C153">
        <f>COUNTIF('競技者一覧'!$I$13:$I$112,A153)</f>
        <v>0</v>
      </c>
      <c r="D153">
        <f>COUNTIF('競技者一覧'!$K$13:$K$112,A153)</f>
        <v>0</v>
      </c>
      <c r="E153">
        <f>COUNTIF('競技者一覧'!$M$13:$M$112,A153)</f>
        <v>0</v>
      </c>
      <c r="F153">
        <f>COUNTIF('競技者一覧'!$O$13:$O$112,A153)</f>
        <v>0</v>
      </c>
      <c r="G153">
        <f>COUNTIF('競技者一覧'!$Q$13:$Q$112,A153)</f>
        <v>0</v>
      </c>
      <c r="H153">
        <f>COUNTIF('競技者一覧'!$S$13:$S$112,A153)</f>
        <v>0</v>
      </c>
      <c r="I153">
        <f>COUNTIF('競技者一覧'!$U$13:$U$112,A153)</f>
        <v>0</v>
      </c>
      <c r="J153">
        <f t="shared" si="2"/>
        <v>0</v>
      </c>
    </row>
    <row r="154" spans="1:10" ht="13.5">
      <c r="A154" t="s">
        <v>851</v>
      </c>
      <c r="B154">
        <f>COUNTIF('競技者一覧'!$G$13:$G$112,A154)</f>
        <v>0</v>
      </c>
      <c r="C154">
        <f>COUNTIF('競技者一覧'!$I$13:$I$112,A154)</f>
        <v>0</v>
      </c>
      <c r="D154">
        <f>COUNTIF('競技者一覧'!$K$13:$K$112,A154)</f>
        <v>0</v>
      </c>
      <c r="E154">
        <f>COUNTIF('競技者一覧'!$M$13:$M$112,A154)</f>
        <v>0</v>
      </c>
      <c r="F154">
        <f>COUNTIF('競技者一覧'!$O$13:$O$112,A154)</f>
        <v>0</v>
      </c>
      <c r="G154">
        <f>COUNTIF('競技者一覧'!$Q$13:$Q$112,A154)</f>
        <v>0</v>
      </c>
      <c r="H154">
        <f>COUNTIF('競技者一覧'!$S$13:$S$112,A154)</f>
        <v>0</v>
      </c>
      <c r="I154">
        <f>COUNTIF('競技者一覧'!$U$13:$U$112,A154)</f>
        <v>0</v>
      </c>
      <c r="J154">
        <f t="shared" si="2"/>
        <v>0</v>
      </c>
    </row>
    <row r="155" spans="1:10" ht="13.5">
      <c r="A155" t="s">
        <v>981</v>
      </c>
      <c r="B155">
        <f>COUNTIF('競技者一覧'!$G$13:$G$112,A155)</f>
        <v>0</v>
      </c>
      <c r="C155">
        <f>COUNTIF('競技者一覧'!$I$13:$I$112,A155)</f>
        <v>0</v>
      </c>
      <c r="D155">
        <f>COUNTIF('競技者一覧'!$K$13:$K$112,A155)</f>
        <v>0</v>
      </c>
      <c r="E155">
        <f>COUNTIF('競技者一覧'!$M$13:$M$112,A155)</f>
        <v>0</v>
      </c>
      <c r="F155">
        <f>COUNTIF('競技者一覧'!$O$13:$O$112,A155)</f>
        <v>0</v>
      </c>
      <c r="G155">
        <f>COUNTIF('競技者一覧'!$Q$13:$Q$112,A155)</f>
        <v>0</v>
      </c>
      <c r="H155">
        <f>COUNTIF('競技者一覧'!$S$13:$S$112,A155)</f>
        <v>0</v>
      </c>
      <c r="I155">
        <f>COUNTIF('競技者一覧'!$U$13:$U$112,A155)</f>
        <v>0</v>
      </c>
      <c r="J155">
        <f t="shared" si="2"/>
        <v>0</v>
      </c>
    </row>
    <row r="156" spans="1:10" ht="13.5">
      <c r="A156" t="s">
        <v>982</v>
      </c>
      <c r="B156">
        <f>COUNTIF('競技者一覧'!$G$13:$G$112,A156)</f>
        <v>0</v>
      </c>
      <c r="C156">
        <f>COUNTIF('競技者一覧'!$I$13:$I$112,A156)</f>
        <v>0</v>
      </c>
      <c r="D156">
        <f>COUNTIF('競技者一覧'!$K$13:$K$112,A156)</f>
        <v>0</v>
      </c>
      <c r="E156">
        <f>COUNTIF('競技者一覧'!$M$13:$M$112,A156)</f>
        <v>0</v>
      </c>
      <c r="F156">
        <f>COUNTIF('競技者一覧'!$O$13:$O$112,A156)</f>
        <v>0</v>
      </c>
      <c r="G156">
        <f>COUNTIF('競技者一覧'!$Q$13:$Q$112,A156)</f>
        <v>0</v>
      </c>
      <c r="H156">
        <f>COUNTIF('競技者一覧'!$S$13:$S$112,A156)</f>
        <v>0</v>
      </c>
      <c r="I156">
        <f>COUNTIF('競技者一覧'!$U$13:$U$112,A156)</f>
        <v>0</v>
      </c>
      <c r="J156">
        <f t="shared" si="2"/>
        <v>0</v>
      </c>
    </row>
    <row r="157" spans="1:10" ht="13.5">
      <c r="A157" t="s">
        <v>852</v>
      </c>
      <c r="B157">
        <f>COUNTIF('競技者一覧'!$G$13:$G$112,A157)</f>
        <v>0</v>
      </c>
      <c r="C157">
        <f>COUNTIF('競技者一覧'!$I$13:$I$112,A157)</f>
        <v>0</v>
      </c>
      <c r="D157">
        <f>COUNTIF('競技者一覧'!$K$13:$K$112,A157)</f>
        <v>0</v>
      </c>
      <c r="E157">
        <f>COUNTIF('競技者一覧'!$M$13:$M$112,A157)</f>
        <v>0</v>
      </c>
      <c r="F157">
        <f>COUNTIF('競技者一覧'!$O$13:$O$112,A157)</f>
        <v>0</v>
      </c>
      <c r="G157">
        <f>COUNTIF('競技者一覧'!$Q$13:$Q$112,A157)</f>
        <v>0</v>
      </c>
      <c r="H157">
        <f>COUNTIF('競技者一覧'!$S$13:$S$112,A157)</f>
        <v>0</v>
      </c>
      <c r="I157">
        <f>COUNTIF('競技者一覧'!$U$13:$U$112,A157)</f>
        <v>0</v>
      </c>
      <c r="J157">
        <f t="shared" si="2"/>
        <v>0</v>
      </c>
    </row>
    <row r="158" spans="1:10" ht="13.5">
      <c r="A158" t="s">
        <v>853</v>
      </c>
      <c r="B158">
        <f>COUNTIF('競技者一覧'!$G$13:$G$112,A158)</f>
        <v>0</v>
      </c>
      <c r="C158">
        <f>COUNTIF('競技者一覧'!$I$13:$I$112,A158)</f>
        <v>0</v>
      </c>
      <c r="D158">
        <f>COUNTIF('競技者一覧'!$K$13:$K$112,A158)</f>
        <v>0</v>
      </c>
      <c r="E158">
        <f>COUNTIF('競技者一覧'!$M$13:$M$112,A158)</f>
        <v>0</v>
      </c>
      <c r="F158">
        <f>COUNTIF('競技者一覧'!$O$13:$O$112,A158)</f>
        <v>0</v>
      </c>
      <c r="G158">
        <f>COUNTIF('競技者一覧'!$Q$13:$Q$112,A158)</f>
        <v>0</v>
      </c>
      <c r="H158">
        <f>COUNTIF('競技者一覧'!$S$13:$S$112,A158)</f>
        <v>0</v>
      </c>
      <c r="I158">
        <f>COUNTIF('競技者一覧'!$U$13:$U$112,A158)</f>
        <v>0</v>
      </c>
      <c r="J158">
        <f t="shared" si="2"/>
        <v>0</v>
      </c>
    </row>
    <row r="159" spans="1:10" ht="13.5">
      <c r="A159" t="s">
        <v>854</v>
      </c>
      <c r="B159">
        <f>COUNTIF('競技者一覧'!$G$13:$G$112,A159)</f>
        <v>0</v>
      </c>
      <c r="C159">
        <f>COUNTIF('競技者一覧'!$I$13:$I$112,A159)</f>
        <v>0</v>
      </c>
      <c r="D159">
        <f>COUNTIF('競技者一覧'!$K$13:$K$112,A159)</f>
        <v>0</v>
      </c>
      <c r="E159">
        <f>COUNTIF('競技者一覧'!$M$13:$M$112,A159)</f>
        <v>0</v>
      </c>
      <c r="F159">
        <f>COUNTIF('競技者一覧'!$O$13:$O$112,A159)</f>
        <v>0</v>
      </c>
      <c r="G159">
        <f>COUNTIF('競技者一覧'!$Q$13:$Q$112,A159)</f>
        <v>0</v>
      </c>
      <c r="H159">
        <f>COUNTIF('競技者一覧'!$S$13:$S$112,A159)</f>
        <v>0</v>
      </c>
      <c r="I159">
        <f>COUNTIF('競技者一覧'!$U$13:$U$112,A159)</f>
        <v>0</v>
      </c>
      <c r="J159">
        <f t="shared" si="2"/>
        <v>0</v>
      </c>
    </row>
    <row r="160" spans="1:10" ht="13.5">
      <c r="A160" t="s">
        <v>855</v>
      </c>
      <c r="B160">
        <f>COUNTIF('競技者一覧'!$G$13:$G$112,A160)</f>
        <v>0</v>
      </c>
      <c r="C160">
        <f>COUNTIF('競技者一覧'!$I$13:$I$112,A160)</f>
        <v>0</v>
      </c>
      <c r="D160">
        <f>COUNTIF('競技者一覧'!$K$13:$K$112,A160)</f>
        <v>0</v>
      </c>
      <c r="E160">
        <f>COUNTIF('競技者一覧'!$M$13:$M$112,A160)</f>
        <v>0</v>
      </c>
      <c r="F160">
        <f>COUNTIF('競技者一覧'!$O$13:$O$112,A160)</f>
        <v>0</v>
      </c>
      <c r="G160">
        <f>COUNTIF('競技者一覧'!$Q$13:$Q$112,A160)</f>
        <v>0</v>
      </c>
      <c r="H160">
        <f>COUNTIF('競技者一覧'!$S$13:$S$112,A160)</f>
        <v>0</v>
      </c>
      <c r="I160">
        <f>COUNTIF('競技者一覧'!$U$13:$U$112,A160)</f>
        <v>0</v>
      </c>
      <c r="J160">
        <f t="shared" si="2"/>
        <v>0</v>
      </c>
    </row>
    <row r="161" spans="1:10" ht="13.5">
      <c r="A161" t="s">
        <v>856</v>
      </c>
      <c r="B161">
        <f>COUNTIF('競技者一覧'!$G$13:$G$112,A161)</f>
        <v>0</v>
      </c>
      <c r="C161">
        <f>COUNTIF('競技者一覧'!$I$13:$I$112,A161)</f>
        <v>0</v>
      </c>
      <c r="D161">
        <f>COUNTIF('競技者一覧'!$K$13:$K$112,A161)</f>
        <v>0</v>
      </c>
      <c r="E161">
        <f>COUNTIF('競技者一覧'!$M$13:$M$112,A161)</f>
        <v>0</v>
      </c>
      <c r="F161">
        <f>COUNTIF('競技者一覧'!$O$13:$O$112,A161)</f>
        <v>0</v>
      </c>
      <c r="G161">
        <f>COUNTIF('競技者一覧'!$Q$13:$Q$112,A161)</f>
        <v>0</v>
      </c>
      <c r="H161">
        <f>COUNTIF('競技者一覧'!$S$13:$S$112,A161)</f>
        <v>0</v>
      </c>
      <c r="I161">
        <f>COUNTIF('競技者一覧'!$U$13:$U$112,A161)</f>
        <v>0</v>
      </c>
      <c r="J161">
        <f t="shared" si="2"/>
        <v>0</v>
      </c>
    </row>
    <row r="162" spans="1:10" ht="13.5">
      <c r="A162" t="s">
        <v>857</v>
      </c>
      <c r="B162">
        <f>COUNTIF('競技者一覧'!$G$13:$G$112,A162)</f>
        <v>0</v>
      </c>
      <c r="C162">
        <f>COUNTIF('競技者一覧'!$I$13:$I$112,A162)</f>
        <v>0</v>
      </c>
      <c r="D162">
        <f>COUNTIF('競技者一覧'!$K$13:$K$112,A162)</f>
        <v>0</v>
      </c>
      <c r="E162">
        <f>COUNTIF('競技者一覧'!$M$13:$M$112,A162)</f>
        <v>0</v>
      </c>
      <c r="F162">
        <f>COUNTIF('競技者一覧'!$O$13:$O$112,A162)</f>
        <v>0</v>
      </c>
      <c r="G162">
        <f>COUNTIF('競技者一覧'!$Q$13:$Q$112,A162)</f>
        <v>0</v>
      </c>
      <c r="H162">
        <f>COUNTIF('競技者一覧'!$S$13:$S$112,A162)</f>
        <v>0</v>
      </c>
      <c r="I162">
        <f>COUNTIF('競技者一覧'!$U$13:$U$112,A162)</f>
        <v>0</v>
      </c>
      <c r="J162">
        <f t="shared" si="2"/>
        <v>0</v>
      </c>
    </row>
    <row r="163" spans="1:10" ht="13.5">
      <c r="A163" t="s">
        <v>858</v>
      </c>
      <c r="B163">
        <f>COUNTIF('競技者一覧'!$G$13:$G$112,A163)</f>
        <v>0</v>
      </c>
      <c r="C163">
        <f>COUNTIF('競技者一覧'!$I$13:$I$112,A163)</f>
        <v>0</v>
      </c>
      <c r="D163">
        <f>COUNTIF('競技者一覧'!$K$13:$K$112,A163)</f>
        <v>0</v>
      </c>
      <c r="E163">
        <f>COUNTIF('競技者一覧'!$M$13:$M$112,A163)</f>
        <v>0</v>
      </c>
      <c r="F163">
        <f>COUNTIF('競技者一覧'!$O$13:$O$112,A163)</f>
        <v>0</v>
      </c>
      <c r="G163">
        <f>COUNTIF('競技者一覧'!$Q$13:$Q$112,A163)</f>
        <v>0</v>
      </c>
      <c r="H163">
        <f>COUNTIF('競技者一覧'!$S$13:$S$112,A163)</f>
        <v>0</v>
      </c>
      <c r="I163">
        <f>COUNTIF('競技者一覧'!$U$13:$U$112,A163)</f>
        <v>0</v>
      </c>
      <c r="J163">
        <f t="shared" si="2"/>
        <v>0</v>
      </c>
    </row>
    <row r="164" spans="1:10" ht="13.5">
      <c r="A164" t="s">
        <v>859</v>
      </c>
      <c r="B164">
        <f>COUNTIF('競技者一覧'!$G$13:$G$112,A164)</f>
        <v>0</v>
      </c>
      <c r="C164">
        <f>COUNTIF('競技者一覧'!$I$13:$I$112,A164)</f>
        <v>0</v>
      </c>
      <c r="D164">
        <f>COUNTIF('競技者一覧'!$K$13:$K$112,A164)</f>
        <v>0</v>
      </c>
      <c r="E164">
        <f>COUNTIF('競技者一覧'!$M$13:$M$112,A164)</f>
        <v>0</v>
      </c>
      <c r="F164">
        <f>COUNTIF('競技者一覧'!$O$13:$O$112,A164)</f>
        <v>0</v>
      </c>
      <c r="G164">
        <f>COUNTIF('競技者一覧'!$Q$13:$Q$112,A164)</f>
        <v>0</v>
      </c>
      <c r="H164">
        <f>COUNTIF('競技者一覧'!$S$13:$S$112,A164)</f>
        <v>0</v>
      </c>
      <c r="I164">
        <f>COUNTIF('競技者一覧'!$U$13:$U$112,A164)</f>
        <v>0</v>
      </c>
      <c r="J164">
        <f t="shared" si="2"/>
        <v>0</v>
      </c>
    </row>
    <row r="165" spans="1:10" ht="13.5">
      <c r="A165" t="s">
        <v>988</v>
      </c>
      <c r="B165">
        <f>COUNTIF('競技者一覧'!$G$13:$G$112,A165)</f>
        <v>0</v>
      </c>
      <c r="C165">
        <f>COUNTIF('競技者一覧'!$I$13:$I$112,A165)</f>
        <v>0</v>
      </c>
      <c r="D165">
        <f>COUNTIF('競技者一覧'!$K$13:$K$112,A165)</f>
        <v>0</v>
      </c>
      <c r="E165">
        <f>COUNTIF('競技者一覧'!$M$13:$M$112,A165)</f>
        <v>0</v>
      </c>
      <c r="F165">
        <f>COUNTIF('競技者一覧'!$O$13:$O$112,A165)</f>
        <v>0</v>
      </c>
      <c r="G165">
        <f>COUNTIF('競技者一覧'!$Q$13:$Q$112,A165)</f>
        <v>0</v>
      </c>
      <c r="H165">
        <f>COUNTIF('競技者一覧'!$S$13:$S$112,A165)</f>
        <v>0</v>
      </c>
      <c r="I165">
        <f>COUNTIF('競技者一覧'!$U$13:$U$112,A165)</f>
        <v>0</v>
      </c>
      <c r="J165">
        <f t="shared" si="2"/>
        <v>0</v>
      </c>
    </row>
    <row r="166" spans="1:10" ht="13.5">
      <c r="A166" t="s">
        <v>837</v>
      </c>
      <c r="B166">
        <f>COUNTIF('競技者一覧'!$G$13:$G$112,A166)</f>
        <v>0</v>
      </c>
      <c r="C166">
        <f>COUNTIF('競技者一覧'!$I$13:$I$112,A166)</f>
        <v>0</v>
      </c>
      <c r="D166">
        <f>COUNTIF('競技者一覧'!$K$13:$K$112,A166)</f>
        <v>0</v>
      </c>
      <c r="E166">
        <f>COUNTIF('競技者一覧'!$M$13:$M$112,A166)</f>
        <v>0</v>
      </c>
      <c r="F166">
        <f>COUNTIF('競技者一覧'!$O$13:$O$112,A166)</f>
        <v>0</v>
      </c>
      <c r="G166">
        <f>COUNTIF('競技者一覧'!$Q$13:$Q$112,A166)</f>
        <v>0</v>
      </c>
      <c r="H166">
        <f>COUNTIF('競技者一覧'!$S$13:$S$112,A166)</f>
        <v>0</v>
      </c>
      <c r="I166">
        <f>COUNTIF('競技者一覧'!$U$13:$U$112,A166)</f>
        <v>0</v>
      </c>
      <c r="J166">
        <f t="shared" si="2"/>
        <v>0</v>
      </c>
    </row>
    <row r="167" spans="1:10" ht="13.5">
      <c r="A167" t="s">
        <v>838</v>
      </c>
      <c r="B167">
        <f>COUNTIF('競技者一覧'!$G$13:$G$112,A167)</f>
        <v>0</v>
      </c>
      <c r="C167">
        <f>COUNTIF('競技者一覧'!$I$13:$I$112,A167)</f>
        <v>0</v>
      </c>
      <c r="D167">
        <f>COUNTIF('競技者一覧'!$K$13:$K$112,A167)</f>
        <v>0</v>
      </c>
      <c r="E167">
        <f>COUNTIF('競技者一覧'!$M$13:$M$112,A167)</f>
        <v>0</v>
      </c>
      <c r="F167">
        <f>COUNTIF('競技者一覧'!$O$13:$O$112,A167)</f>
        <v>0</v>
      </c>
      <c r="G167">
        <f>COUNTIF('競技者一覧'!$Q$13:$Q$112,A167)</f>
        <v>0</v>
      </c>
      <c r="H167">
        <f>COUNTIF('競技者一覧'!$S$13:$S$112,A167)</f>
        <v>0</v>
      </c>
      <c r="I167">
        <f>COUNTIF('競技者一覧'!$U$13:$U$112,A167)</f>
        <v>0</v>
      </c>
      <c r="J167">
        <f t="shared" si="2"/>
        <v>0</v>
      </c>
    </row>
    <row r="168" spans="1:10" ht="13.5">
      <c r="A168" t="s">
        <v>839</v>
      </c>
      <c r="B168">
        <f>COUNTIF('競技者一覧'!$G$13:$G$112,A168)</f>
        <v>0</v>
      </c>
      <c r="C168">
        <f>COUNTIF('競技者一覧'!$I$13:$I$112,A168)</f>
        <v>0</v>
      </c>
      <c r="D168">
        <f>COUNTIF('競技者一覧'!$K$13:$K$112,A168)</f>
        <v>0</v>
      </c>
      <c r="E168">
        <f>COUNTIF('競技者一覧'!$M$13:$M$112,A168)</f>
        <v>0</v>
      </c>
      <c r="F168">
        <f>COUNTIF('競技者一覧'!$O$13:$O$112,A168)</f>
        <v>0</v>
      </c>
      <c r="G168">
        <f>COUNTIF('競技者一覧'!$Q$13:$Q$112,A168)</f>
        <v>0</v>
      </c>
      <c r="H168">
        <f>COUNTIF('競技者一覧'!$S$13:$S$112,A168)</f>
        <v>0</v>
      </c>
      <c r="I168">
        <f>COUNTIF('競技者一覧'!$U$13:$U$112,A168)</f>
        <v>0</v>
      </c>
      <c r="J168">
        <f t="shared" si="2"/>
        <v>0</v>
      </c>
    </row>
    <row r="169" spans="1:10" ht="13.5">
      <c r="A169" t="s">
        <v>993</v>
      </c>
      <c r="B169">
        <f>COUNTIF('競技者一覧'!$G$13:$G$112,A169)</f>
        <v>0</v>
      </c>
      <c r="C169">
        <f>COUNTIF('競技者一覧'!$I$13:$I$112,A169)</f>
        <v>0</v>
      </c>
      <c r="D169">
        <f>COUNTIF('競技者一覧'!$K$13:$K$112,A169)</f>
        <v>0</v>
      </c>
      <c r="E169">
        <f>COUNTIF('競技者一覧'!$M$13:$M$112,A169)</f>
        <v>0</v>
      </c>
      <c r="F169">
        <f>COUNTIF('競技者一覧'!$O$13:$O$112,A169)</f>
        <v>0</v>
      </c>
      <c r="G169">
        <f>COUNTIF('競技者一覧'!$Q$13:$Q$112,A169)</f>
        <v>0</v>
      </c>
      <c r="H169">
        <f>COUNTIF('競技者一覧'!$S$13:$S$112,A169)</f>
        <v>0</v>
      </c>
      <c r="I169">
        <f>COUNTIF('競技者一覧'!$U$13:$U$112,A169)</f>
        <v>0</v>
      </c>
      <c r="J169">
        <f t="shared" si="2"/>
        <v>0</v>
      </c>
    </row>
    <row r="170" spans="1:10" ht="13.5">
      <c r="A170" t="s">
        <v>994</v>
      </c>
      <c r="B170">
        <f>COUNTIF('競技者一覧'!$G$13:$G$112,A170)</f>
        <v>0</v>
      </c>
      <c r="C170">
        <f>COUNTIF('競技者一覧'!$I$13:$I$112,A170)</f>
        <v>0</v>
      </c>
      <c r="D170">
        <f>COUNTIF('競技者一覧'!$K$13:$K$112,A170)</f>
        <v>0</v>
      </c>
      <c r="E170">
        <f>COUNTIF('競技者一覧'!$M$13:$M$112,A170)</f>
        <v>0</v>
      </c>
      <c r="F170">
        <f>COUNTIF('競技者一覧'!$O$13:$O$112,A170)</f>
        <v>0</v>
      </c>
      <c r="G170">
        <f>COUNTIF('競技者一覧'!$Q$13:$Q$112,A170)</f>
        <v>0</v>
      </c>
      <c r="H170">
        <f>COUNTIF('競技者一覧'!$S$13:$S$112,A170)</f>
        <v>0</v>
      </c>
      <c r="I170">
        <f>COUNTIF('競技者一覧'!$U$13:$U$112,A170)</f>
        <v>0</v>
      </c>
      <c r="J170">
        <f t="shared" si="2"/>
        <v>0</v>
      </c>
    </row>
    <row r="171" spans="1:10" ht="13.5">
      <c r="A171" t="s">
        <v>995</v>
      </c>
      <c r="B171">
        <f>COUNTIF('競技者一覧'!$G$13:$G$112,A171)</f>
        <v>0</v>
      </c>
      <c r="C171">
        <f>COUNTIF('競技者一覧'!$I$13:$I$112,A171)</f>
        <v>0</v>
      </c>
      <c r="D171">
        <f>COUNTIF('競技者一覧'!$K$13:$K$112,A171)</f>
        <v>0</v>
      </c>
      <c r="E171">
        <f>COUNTIF('競技者一覧'!$M$13:$M$112,A171)</f>
        <v>0</v>
      </c>
      <c r="F171">
        <f>COUNTIF('競技者一覧'!$O$13:$O$112,A171)</f>
        <v>0</v>
      </c>
      <c r="G171">
        <f>COUNTIF('競技者一覧'!$Q$13:$Q$112,A171)</f>
        <v>0</v>
      </c>
      <c r="H171">
        <f>COUNTIF('競技者一覧'!$S$13:$S$112,A171)</f>
        <v>0</v>
      </c>
      <c r="I171">
        <f>COUNTIF('競技者一覧'!$U$13:$U$112,A171)</f>
        <v>0</v>
      </c>
      <c r="J171">
        <f t="shared" si="2"/>
        <v>0</v>
      </c>
    </row>
    <row r="172" spans="1:10" ht="13.5">
      <c r="A172" t="s">
        <v>840</v>
      </c>
      <c r="B172">
        <f>COUNTIF('競技者一覧'!$G$13:$G$112,A172)</f>
        <v>0</v>
      </c>
      <c r="C172">
        <f>COUNTIF('競技者一覧'!$I$13:$I$112,A172)</f>
        <v>0</v>
      </c>
      <c r="D172">
        <f>COUNTIF('競技者一覧'!$K$13:$K$112,A172)</f>
        <v>0</v>
      </c>
      <c r="E172">
        <f>COUNTIF('競技者一覧'!$M$13:$M$112,A172)</f>
        <v>0</v>
      </c>
      <c r="F172">
        <f>COUNTIF('競技者一覧'!$O$13:$O$112,A172)</f>
        <v>0</v>
      </c>
      <c r="G172">
        <f>COUNTIF('競技者一覧'!$Q$13:$Q$112,A172)</f>
        <v>0</v>
      </c>
      <c r="H172">
        <f>COUNTIF('競技者一覧'!$S$13:$S$112,A172)</f>
        <v>0</v>
      </c>
      <c r="I172">
        <f>COUNTIF('競技者一覧'!$U$13:$U$112,A172)</f>
        <v>0</v>
      </c>
      <c r="J172">
        <f t="shared" si="2"/>
        <v>0</v>
      </c>
    </row>
    <row r="173" spans="1:10" ht="13.5">
      <c r="A173" t="s">
        <v>841</v>
      </c>
      <c r="B173">
        <f>COUNTIF('競技者一覧'!$G$13:$G$112,A173)</f>
        <v>0</v>
      </c>
      <c r="C173">
        <f>COUNTIF('競技者一覧'!$I$13:$I$112,A173)</f>
        <v>0</v>
      </c>
      <c r="D173">
        <f>COUNTIF('競技者一覧'!$K$13:$K$112,A173)</f>
        <v>0</v>
      </c>
      <c r="E173">
        <f>COUNTIF('競技者一覧'!$M$13:$M$112,A173)</f>
        <v>0</v>
      </c>
      <c r="F173">
        <f>COUNTIF('競技者一覧'!$O$13:$O$112,A173)</f>
        <v>0</v>
      </c>
      <c r="G173">
        <f>COUNTIF('競技者一覧'!$Q$13:$Q$112,A173)</f>
        <v>0</v>
      </c>
      <c r="H173">
        <f>COUNTIF('競技者一覧'!$S$13:$S$112,A173)</f>
        <v>0</v>
      </c>
      <c r="I173">
        <f>COUNTIF('競技者一覧'!$U$13:$U$112,A173)</f>
        <v>0</v>
      </c>
      <c r="J173">
        <f t="shared" si="2"/>
        <v>0</v>
      </c>
    </row>
    <row r="174" spans="1:10" ht="13.5">
      <c r="A174" t="s">
        <v>842</v>
      </c>
      <c r="B174">
        <f>COUNTIF('競技者一覧'!$G$13:$G$112,A174)</f>
        <v>0</v>
      </c>
      <c r="C174">
        <f>COUNTIF('競技者一覧'!$I$13:$I$112,A174)</f>
        <v>0</v>
      </c>
      <c r="D174">
        <f>COUNTIF('競技者一覧'!$K$13:$K$112,A174)</f>
        <v>0</v>
      </c>
      <c r="E174">
        <f>COUNTIF('競技者一覧'!$M$13:$M$112,A174)</f>
        <v>0</v>
      </c>
      <c r="F174">
        <f>COUNTIF('競技者一覧'!$O$13:$O$112,A174)</f>
        <v>0</v>
      </c>
      <c r="G174">
        <f>COUNTIF('競技者一覧'!$Q$13:$Q$112,A174)</f>
        <v>0</v>
      </c>
      <c r="H174">
        <f>COUNTIF('競技者一覧'!$S$13:$S$112,A174)</f>
        <v>0</v>
      </c>
      <c r="I174">
        <f>COUNTIF('競技者一覧'!$U$13:$U$112,A174)</f>
        <v>0</v>
      </c>
      <c r="J174">
        <f t="shared" si="2"/>
        <v>0</v>
      </c>
    </row>
    <row r="175" spans="1:10" ht="13.5">
      <c r="A175" t="s">
        <v>843</v>
      </c>
      <c r="B175">
        <f>COUNTIF('競技者一覧'!$G$13:$G$112,A175)</f>
        <v>0</v>
      </c>
      <c r="C175">
        <f>COUNTIF('競技者一覧'!$I$13:$I$112,A175)</f>
        <v>0</v>
      </c>
      <c r="D175">
        <f>COUNTIF('競技者一覧'!$K$13:$K$112,A175)</f>
        <v>0</v>
      </c>
      <c r="E175">
        <f>COUNTIF('競技者一覧'!$M$13:$M$112,A175)</f>
        <v>0</v>
      </c>
      <c r="F175">
        <f>COUNTIF('競技者一覧'!$O$13:$O$112,A175)</f>
        <v>0</v>
      </c>
      <c r="G175">
        <f>COUNTIF('競技者一覧'!$Q$13:$Q$112,A175)</f>
        <v>0</v>
      </c>
      <c r="H175">
        <f>COUNTIF('競技者一覧'!$S$13:$S$112,A175)</f>
        <v>0</v>
      </c>
      <c r="I175">
        <f>COUNTIF('競技者一覧'!$U$13:$U$112,A175)</f>
        <v>0</v>
      </c>
      <c r="J175">
        <f t="shared" si="2"/>
        <v>0</v>
      </c>
    </row>
    <row r="176" spans="1:10" ht="13.5">
      <c r="A176" t="s">
        <v>844</v>
      </c>
      <c r="B176">
        <f>COUNTIF('競技者一覧'!$G$13:$G$112,A176)</f>
        <v>0</v>
      </c>
      <c r="C176">
        <f>COUNTIF('競技者一覧'!$I$13:$I$112,A176)</f>
        <v>0</v>
      </c>
      <c r="D176">
        <f>COUNTIF('競技者一覧'!$K$13:$K$112,A176)</f>
        <v>0</v>
      </c>
      <c r="E176">
        <f>COUNTIF('競技者一覧'!$M$13:$M$112,A176)</f>
        <v>0</v>
      </c>
      <c r="F176">
        <f>COUNTIF('競技者一覧'!$O$13:$O$112,A176)</f>
        <v>0</v>
      </c>
      <c r="G176">
        <f>COUNTIF('競技者一覧'!$Q$13:$Q$112,A176)</f>
        <v>0</v>
      </c>
      <c r="H176">
        <f>COUNTIF('競技者一覧'!$S$13:$S$112,A176)</f>
        <v>0</v>
      </c>
      <c r="I176">
        <f>COUNTIF('競技者一覧'!$U$13:$U$112,A176)</f>
        <v>0</v>
      </c>
      <c r="J176">
        <f t="shared" si="2"/>
        <v>0</v>
      </c>
    </row>
    <row r="177" spans="1:10" ht="13.5">
      <c r="A177" t="s">
        <v>845</v>
      </c>
      <c r="B177">
        <f>COUNTIF('競技者一覧'!$G$13:$G$112,A177)</f>
        <v>0</v>
      </c>
      <c r="C177">
        <f>COUNTIF('競技者一覧'!$I$13:$I$112,A177)</f>
        <v>0</v>
      </c>
      <c r="D177">
        <f>COUNTIF('競技者一覧'!$K$13:$K$112,A177)</f>
        <v>0</v>
      </c>
      <c r="E177">
        <f>COUNTIF('競技者一覧'!$M$13:$M$112,A177)</f>
        <v>0</v>
      </c>
      <c r="F177">
        <f>COUNTIF('競技者一覧'!$O$13:$O$112,A177)</f>
        <v>0</v>
      </c>
      <c r="G177">
        <f>COUNTIF('競技者一覧'!$Q$13:$Q$112,A177)</f>
        <v>0</v>
      </c>
      <c r="H177">
        <f>COUNTIF('競技者一覧'!$S$13:$S$112,A177)</f>
        <v>0</v>
      </c>
      <c r="I177">
        <f>COUNTIF('競技者一覧'!$U$13:$U$112,A177)</f>
        <v>0</v>
      </c>
      <c r="J177">
        <f t="shared" si="2"/>
        <v>0</v>
      </c>
    </row>
    <row r="178" spans="1:10" ht="13.5">
      <c r="A178" t="s">
        <v>846</v>
      </c>
      <c r="B178">
        <f>COUNTIF('競技者一覧'!$G$13:$G$112,A178)</f>
        <v>0</v>
      </c>
      <c r="C178">
        <f>COUNTIF('競技者一覧'!$I$13:$I$112,A178)</f>
        <v>0</v>
      </c>
      <c r="D178">
        <f>COUNTIF('競技者一覧'!$K$13:$K$112,A178)</f>
        <v>0</v>
      </c>
      <c r="E178">
        <f>COUNTIF('競技者一覧'!$M$13:$M$112,A178)</f>
        <v>0</v>
      </c>
      <c r="F178">
        <f>COUNTIF('競技者一覧'!$O$13:$O$112,A178)</f>
        <v>0</v>
      </c>
      <c r="G178">
        <f>COUNTIF('競技者一覧'!$Q$13:$Q$112,A178)</f>
        <v>0</v>
      </c>
      <c r="H178">
        <f>COUNTIF('競技者一覧'!$S$13:$S$112,A178)</f>
        <v>0</v>
      </c>
      <c r="I178">
        <f>COUNTIF('競技者一覧'!$U$13:$U$112,A178)</f>
        <v>0</v>
      </c>
      <c r="J178">
        <f t="shared" si="2"/>
        <v>0</v>
      </c>
    </row>
    <row r="179" spans="1:10" ht="13.5">
      <c r="A179" t="s">
        <v>1004</v>
      </c>
      <c r="B179">
        <f>COUNTIF('競技者一覧'!$G$13:$G$112,A179)</f>
        <v>0</v>
      </c>
      <c r="C179">
        <f>COUNTIF('競技者一覧'!$I$13:$I$112,A179)</f>
        <v>0</v>
      </c>
      <c r="D179">
        <f>COUNTIF('競技者一覧'!$K$13:$K$112,A179)</f>
        <v>0</v>
      </c>
      <c r="E179">
        <f>COUNTIF('競技者一覧'!$M$13:$M$112,A179)</f>
        <v>0</v>
      </c>
      <c r="F179">
        <f>COUNTIF('競技者一覧'!$O$13:$O$112,A179)</f>
        <v>0</v>
      </c>
      <c r="G179">
        <f>COUNTIF('競技者一覧'!$Q$13:$Q$112,A179)</f>
        <v>0</v>
      </c>
      <c r="H179">
        <f>COUNTIF('競技者一覧'!$S$13:$S$112,A179)</f>
        <v>0</v>
      </c>
      <c r="I179">
        <f>COUNTIF('競技者一覧'!$U$13:$U$112,A179)</f>
        <v>0</v>
      </c>
      <c r="J179">
        <f t="shared" si="2"/>
        <v>0</v>
      </c>
    </row>
    <row r="180" spans="1:10" ht="13.5">
      <c r="A180" t="s">
        <v>847</v>
      </c>
      <c r="B180">
        <f>COUNTIF('競技者一覧'!$G$13:$G$112,A180)</f>
        <v>0</v>
      </c>
      <c r="C180">
        <f>COUNTIF('競技者一覧'!$I$13:$I$112,A180)</f>
        <v>0</v>
      </c>
      <c r="D180">
        <f>COUNTIF('競技者一覧'!$K$13:$K$112,A180)</f>
        <v>0</v>
      </c>
      <c r="E180">
        <f>COUNTIF('競技者一覧'!$M$13:$M$112,A180)</f>
        <v>0</v>
      </c>
      <c r="F180">
        <f>COUNTIF('競技者一覧'!$O$13:$O$112,A180)</f>
        <v>0</v>
      </c>
      <c r="G180">
        <f>COUNTIF('競技者一覧'!$Q$13:$Q$112,A180)</f>
        <v>0</v>
      </c>
      <c r="H180">
        <f>COUNTIF('競技者一覧'!$S$13:$S$112,A180)</f>
        <v>0</v>
      </c>
      <c r="I180">
        <f>COUNTIF('競技者一覧'!$U$13:$U$112,A180)</f>
        <v>0</v>
      </c>
      <c r="J180">
        <f t="shared" si="2"/>
        <v>0</v>
      </c>
    </row>
    <row r="181" spans="1:10" ht="13.5">
      <c r="A181" t="s">
        <v>1006</v>
      </c>
      <c r="B181">
        <f>COUNTIF('競技者一覧'!$G$13:$G$112,A181)</f>
        <v>0</v>
      </c>
      <c r="C181">
        <f>COUNTIF('競技者一覧'!$I$13:$I$112,A181)</f>
        <v>0</v>
      </c>
      <c r="D181">
        <f>COUNTIF('競技者一覧'!$K$13:$K$112,A181)</f>
        <v>0</v>
      </c>
      <c r="E181">
        <f>COUNTIF('競技者一覧'!$M$13:$M$112,A181)</f>
        <v>0</v>
      </c>
      <c r="F181">
        <f>COUNTIF('競技者一覧'!$O$13:$O$112,A181)</f>
        <v>0</v>
      </c>
      <c r="G181">
        <f>COUNTIF('競技者一覧'!$Q$13:$Q$112,A181)</f>
        <v>0</v>
      </c>
      <c r="H181">
        <f>COUNTIF('競技者一覧'!$S$13:$S$112,A181)</f>
        <v>0</v>
      </c>
      <c r="I181">
        <f>COUNTIF('競技者一覧'!$U$13:$U$112,A181)</f>
        <v>0</v>
      </c>
      <c r="J181">
        <f t="shared" si="2"/>
        <v>0</v>
      </c>
    </row>
    <row r="182" spans="1:10" ht="13.5">
      <c r="A182" t="s">
        <v>848</v>
      </c>
      <c r="B182">
        <f>COUNTIF('競技者一覧'!$G$13:$G$112,A182)</f>
        <v>0</v>
      </c>
      <c r="C182">
        <f>COUNTIF('競技者一覧'!$I$13:$I$112,A182)</f>
        <v>0</v>
      </c>
      <c r="D182">
        <f>COUNTIF('競技者一覧'!$K$13:$K$112,A182)</f>
        <v>0</v>
      </c>
      <c r="E182">
        <f>COUNTIF('競技者一覧'!$M$13:$M$112,A182)</f>
        <v>0</v>
      </c>
      <c r="F182">
        <f>COUNTIF('競技者一覧'!$O$13:$O$112,A182)</f>
        <v>0</v>
      </c>
      <c r="G182">
        <f>COUNTIF('競技者一覧'!$Q$13:$Q$112,A182)</f>
        <v>0</v>
      </c>
      <c r="H182">
        <f>COUNTIF('競技者一覧'!$S$13:$S$112,A182)</f>
        <v>0</v>
      </c>
      <c r="I182">
        <f>COUNTIF('競技者一覧'!$U$13:$U$112,A182)</f>
        <v>0</v>
      </c>
      <c r="J182">
        <f t="shared" si="2"/>
        <v>0</v>
      </c>
    </row>
    <row r="183" spans="1:10" ht="13.5">
      <c r="A183" t="s">
        <v>849</v>
      </c>
      <c r="B183">
        <f>COUNTIF('競技者一覧'!$G$13:$G$112,A183)</f>
        <v>0</v>
      </c>
      <c r="C183">
        <f>COUNTIF('競技者一覧'!$I$13:$I$112,A183)</f>
        <v>0</v>
      </c>
      <c r="D183">
        <f>COUNTIF('競技者一覧'!$K$13:$K$112,A183)</f>
        <v>0</v>
      </c>
      <c r="E183">
        <f>COUNTIF('競技者一覧'!$M$13:$M$112,A183)</f>
        <v>0</v>
      </c>
      <c r="F183">
        <f>COUNTIF('競技者一覧'!$O$13:$O$112,A183)</f>
        <v>0</v>
      </c>
      <c r="G183">
        <f>COUNTIF('競技者一覧'!$Q$13:$Q$112,A183)</f>
        <v>0</v>
      </c>
      <c r="H183">
        <f>COUNTIF('競技者一覧'!$S$13:$S$112,A183)</f>
        <v>0</v>
      </c>
      <c r="I183">
        <f>COUNTIF('競技者一覧'!$U$13:$U$112,A183)</f>
        <v>0</v>
      </c>
      <c r="J183">
        <f t="shared" si="2"/>
        <v>0</v>
      </c>
    </row>
    <row r="184" spans="1:10" ht="13.5">
      <c r="A184" t="s">
        <v>860</v>
      </c>
      <c r="B184">
        <f>COUNTIF('競技者一覧'!$G$13:$G$112,A184)</f>
        <v>0</v>
      </c>
      <c r="C184">
        <f>COUNTIF('競技者一覧'!$I$13:$I$112,A184)</f>
        <v>0</v>
      </c>
      <c r="D184">
        <f>COUNTIF('競技者一覧'!$K$13:$K$112,A184)</f>
        <v>0</v>
      </c>
      <c r="E184">
        <f>COUNTIF('競技者一覧'!$M$13:$M$112,A184)</f>
        <v>0</v>
      </c>
      <c r="F184">
        <f>COUNTIF('競技者一覧'!$O$13:$O$112,A184)</f>
        <v>0</v>
      </c>
      <c r="G184">
        <f>COUNTIF('競技者一覧'!$Q$13:$Q$112,A184)</f>
        <v>0</v>
      </c>
      <c r="H184">
        <f>COUNTIF('競技者一覧'!$S$13:$S$112,A184)</f>
        <v>0</v>
      </c>
      <c r="I184">
        <f>COUNTIF('競技者一覧'!$U$13:$U$112,A184)</f>
        <v>0</v>
      </c>
      <c r="J184">
        <f t="shared" si="2"/>
        <v>0</v>
      </c>
    </row>
    <row r="185" spans="1:10" ht="13.5">
      <c r="A185" t="s">
        <v>861</v>
      </c>
      <c r="B185">
        <f>COUNTIF('競技者一覧'!$G$13:$G$112,A185)</f>
        <v>0</v>
      </c>
      <c r="C185">
        <f>COUNTIF('競技者一覧'!$I$13:$I$112,A185)</f>
        <v>0</v>
      </c>
      <c r="D185">
        <f>COUNTIF('競技者一覧'!$K$13:$K$112,A185)</f>
        <v>0</v>
      </c>
      <c r="E185">
        <f>COUNTIF('競技者一覧'!$M$13:$M$112,A185)</f>
        <v>0</v>
      </c>
      <c r="F185">
        <f>COUNTIF('競技者一覧'!$O$13:$O$112,A185)</f>
        <v>0</v>
      </c>
      <c r="G185">
        <f>COUNTIF('競技者一覧'!$Q$13:$Q$112,A185)</f>
        <v>0</v>
      </c>
      <c r="H185">
        <f>COUNTIF('競技者一覧'!$S$13:$S$112,A185)</f>
        <v>0</v>
      </c>
      <c r="I185">
        <f>COUNTIF('競技者一覧'!$U$13:$U$112,A185)</f>
        <v>0</v>
      </c>
      <c r="J185">
        <f t="shared" si="2"/>
        <v>0</v>
      </c>
    </row>
    <row r="186" spans="1:10" ht="13.5">
      <c r="A186" t="s">
        <v>862</v>
      </c>
      <c r="B186">
        <f>COUNTIF('競技者一覧'!$G$13:$G$112,A186)</f>
        <v>0</v>
      </c>
      <c r="C186">
        <f>COUNTIF('競技者一覧'!$I$13:$I$112,A186)</f>
        <v>0</v>
      </c>
      <c r="D186">
        <f>COUNTIF('競技者一覧'!$K$13:$K$112,A186)</f>
        <v>0</v>
      </c>
      <c r="E186">
        <f>COUNTIF('競技者一覧'!$M$13:$M$112,A186)</f>
        <v>0</v>
      </c>
      <c r="F186">
        <f>COUNTIF('競技者一覧'!$O$13:$O$112,A186)</f>
        <v>0</v>
      </c>
      <c r="G186">
        <f>COUNTIF('競技者一覧'!$Q$13:$Q$112,A186)</f>
        <v>0</v>
      </c>
      <c r="H186">
        <f>COUNTIF('競技者一覧'!$S$13:$S$112,A186)</f>
        <v>0</v>
      </c>
      <c r="I186">
        <f>COUNTIF('競技者一覧'!$U$13:$U$112,A186)</f>
        <v>0</v>
      </c>
      <c r="J186">
        <f t="shared" si="2"/>
        <v>0</v>
      </c>
    </row>
    <row r="187" spans="1:10" ht="13.5">
      <c r="A187" t="s">
        <v>1009</v>
      </c>
      <c r="B187">
        <f>COUNTIF('競技者一覧'!$G$13:$G$112,A187)</f>
        <v>0</v>
      </c>
      <c r="C187">
        <f>COUNTIF('競技者一覧'!$I$13:$I$112,A187)</f>
        <v>0</v>
      </c>
      <c r="D187">
        <f>COUNTIF('競技者一覧'!$K$13:$K$112,A187)</f>
        <v>0</v>
      </c>
      <c r="E187">
        <f>COUNTIF('競技者一覧'!$M$13:$M$112,A187)</f>
        <v>0</v>
      </c>
      <c r="F187">
        <f>COUNTIF('競技者一覧'!$O$13:$O$112,A187)</f>
        <v>0</v>
      </c>
      <c r="G187">
        <f>COUNTIF('競技者一覧'!$Q$13:$Q$112,A187)</f>
        <v>0</v>
      </c>
      <c r="H187">
        <f>COUNTIF('競技者一覧'!$S$13:$S$112,A187)</f>
        <v>0</v>
      </c>
      <c r="I187">
        <f>COUNTIF('競技者一覧'!$U$13:$U$112,A187)</f>
        <v>0</v>
      </c>
      <c r="J187">
        <f t="shared" si="2"/>
        <v>0</v>
      </c>
    </row>
    <row r="188" spans="1:10" ht="13.5">
      <c r="A188" t="s">
        <v>1010</v>
      </c>
      <c r="B188">
        <f>COUNTIF('競技者一覧'!$G$13:$G$112,A188)</f>
        <v>0</v>
      </c>
      <c r="C188">
        <f>COUNTIF('競技者一覧'!$I$13:$I$112,A188)</f>
        <v>0</v>
      </c>
      <c r="D188">
        <f>COUNTIF('競技者一覧'!$K$13:$K$112,A188)</f>
        <v>0</v>
      </c>
      <c r="E188">
        <f>COUNTIF('競技者一覧'!$M$13:$M$112,A188)</f>
        <v>0</v>
      </c>
      <c r="F188">
        <f>COUNTIF('競技者一覧'!$O$13:$O$112,A188)</f>
        <v>0</v>
      </c>
      <c r="G188">
        <f>COUNTIF('競技者一覧'!$Q$13:$Q$112,A188)</f>
        <v>0</v>
      </c>
      <c r="H188">
        <f>COUNTIF('競技者一覧'!$S$13:$S$112,A188)</f>
        <v>0</v>
      </c>
      <c r="I188">
        <f>COUNTIF('競技者一覧'!$U$13:$U$112,A188)</f>
        <v>0</v>
      </c>
      <c r="J188">
        <f t="shared" si="2"/>
        <v>0</v>
      </c>
    </row>
    <row r="189" spans="1:10" ht="13.5">
      <c r="A189" t="s">
        <v>1011</v>
      </c>
      <c r="B189">
        <f>COUNTIF('競技者一覧'!$G$13:$G$112,A189)</f>
        <v>0</v>
      </c>
      <c r="C189">
        <f>COUNTIF('競技者一覧'!$I$13:$I$112,A189)</f>
        <v>0</v>
      </c>
      <c r="D189">
        <f>COUNTIF('競技者一覧'!$K$13:$K$112,A189)</f>
        <v>0</v>
      </c>
      <c r="E189">
        <f>COUNTIF('競技者一覧'!$M$13:$M$112,A189)</f>
        <v>0</v>
      </c>
      <c r="F189">
        <f>COUNTIF('競技者一覧'!$O$13:$O$112,A189)</f>
        <v>0</v>
      </c>
      <c r="G189">
        <f>COUNTIF('競技者一覧'!$Q$13:$Q$112,A189)</f>
        <v>0</v>
      </c>
      <c r="H189">
        <f>COUNTIF('競技者一覧'!$S$13:$S$112,A189)</f>
        <v>0</v>
      </c>
      <c r="I189">
        <f>COUNTIF('競技者一覧'!$U$13:$U$112,A189)</f>
        <v>0</v>
      </c>
      <c r="J189">
        <f t="shared" si="2"/>
        <v>0</v>
      </c>
    </row>
    <row r="190" spans="1:10" ht="13.5">
      <c r="A190" t="s">
        <v>863</v>
      </c>
      <c r="B190">
        <f>COUNTIF('競技者一覧'!$G$13:$G$112,A190)</f>
        <v>0</v>
      </c>
      <c r="C190">
        <f>COUNTIF('競技者一覧'!$I$13:$I$112,A190)</f>
        <v>0</v>
      </c>
      <c r="D190">
        <f>COUNTIF('競技者一覧'!$K$13:$K$112,A190)</f>
        <v>0</v>
      </c>
      <c r="E190">
        <f>COUNTIF('競技者一覧'!$M$13:$M$112,A190)</f>
        <v>0</v>
      </c>
      <c r="F190">
        <f>COUNTIF('競技者一覧'!$O$13:$O$112,A190)</f>
        <v>0</v>
      </c>
      <c r="G190">
        <f>COUNTIF('競技者一覧'!$Q$13:$Q$112,A190)</f>
        <v>0</v>
      </c>
      <c r="H190">
        <f>COUNTIF('競技者一覧'!$S$13:$S$112,A190)</f>
        <v>0</v>
      </c>
      <c r="I190">
        <f>COUNTIF('競技者一覧'!$U$13:$U$112,A190)</f>
        <v>0</v>
      </c>
      <c r="J190">
        <f t="shared" si="2"/>
        <v>0</v>
      </c>
    </row>
    <row r="191" spans="1:10" ht="13.5">
      <c r="A191" t="s">
        <v>864</v>
      </c>
      <c r="B191">
        <f>COUNTIF('競技者一覧'!$G$13:$G$112,A191)</f>
        <v>0</v>
      </c>
      <c r="C191">
        <f>COUNTIF('競技者一覧'!$I$13:$I$112,A191)</f>
        <v>0</v>
      </c>
      <c r="D191">
        <f>COUNTIF('競技者一覧'!$K$13:$K$112,A191)</f>
        <v>0</v>
      </c>
      <c r="E191">
        <f>COUNTIF('競技者一覧'!$M$13:$M$112,A191)</f>
        <v>0</v>
      </c>
      <c r="F191">
        <f>COUNTIF('競技者一覧'!$O$13:$O$112,A191)</f>
        <v>0</v>
      </c>
      <c r="G191">
        <f>COUNTIF('競技者一覧'!$Q$13:$Q$112,A191)</f>
        <v>0</v>
      </c>
      <c r="H191">
        <f>COUNTIF('競技者一覧'!$S$13:$S$112,A191)</f>
        <v>0</v>
      </c>
      <c r="I191">
        <f>COUNTIF('競技者一覧'!$U$13:$U$112,A191)</f>
        <v>0</v>
      </c>
      <c r="J191">
        <f t="shared" si="2"/>
        <v>0</v>
      </c>
    </row>
    <row r="192" spans="1:10" ht="13.5">
      <c r="A192" t="s">
        <v>865</v>
      </c>
      <c r="B192">
        <f>COUNTIF('競技者一覧'!$G$13:$G$112,A192)</f>
        <v>0</v>
      </c>
      <c r="C192">
        <f>COUNTIF('競技者一覧'!$I$13:$I$112,A192)</f>
        <v>0</v>
      </c>
      <c r="D192">
        <f>COUNTIF('競技者一覧'!$K$13:$K$112,A192)</f>
        <v>0</v>
      </c>
      <c r="E192">
        <f>COUNTIF('競技者一覧'!$M$13:$M$112,A192)</f>
        <v>0</v>
      </c>
      <c r="F192">
        <f>COUNTIF('競技者一覧'!$O$13:$O$112,A192)</f>
        <v>0</v>
      </c>
      <c r="G192">
        <f>COUNTIF('競技者一覧'!$Q$13:$Q$112,A192)</f>
        <v>0</v>
      </c>
      <c r="H192">
        <f>COUNTIF('競技者一覧'!$S$13:$S$112,A192)</f>
        <v>0</v>
      </c>
      <c r="I192">
        <f>COUNTIF('競技者一覧'!$U$13:$U$112,A192)</f>
        <v>0</v>
      </c>
      <c r="J192">
        <f t="shared" si="2"/>
        <v>0</v>
      </c>
    </row>
    <row r="193" spans="1:10" ht="13.5">
      <c r="A193" t="s">
        <v>866</v>
      </c>
      <c r="B193">
        <f>COUNTIF('競技者一覧'!$G$13:$G$112,A193)</f>
        <v>0</v>
      </c>
      <c r="C193">
        <f>COUNTIF('競技者一覧'!$I$13:$I$112,A193)</f>
        <v>0</v>
      </c>
      <c r="D193">
        <f>COUNTIF('競技者一覧'!$K$13:$K$112,A193)</f>
        <v>0</v>
      </c>
      <c r="E193">
        <f>COUNTIF('競技者一覧'!$M$13:$M$112,A193)</f>
        <v>0</v>
      </c>
      <c r="F193">
        <f>COUNTIF('競技者一覧'!$O$13:$O$112,A193)</f>
        <v>0</v>
      </c>
      <c r="G193">
        <f>COUNTIF('競技者一覧'!$Q$13:$Q$112,A193)</f>
        <v>0</v>
      </c>
      <c r="H193">
        <f>COUNTIF('競技者一覧'!$S$13:$S$112,A193)</f>
        <v>0</v>
      </c>
      <c r="I193">
        <f>COUNTIF('競技者一覧'!$U$13:$U$112,A193)</f>
        <v>0</v>
      </c>
      <c r="J193">
        <f t="shared" si="2"/>
        <v>0</v>
      </c>
    </row>
    <row r="194" spans="1:10" ht="13.5">
      <c r="A194" t="s">
        <v>867</v>
      </c>
      <c r="B194">
        <f>COUNTIF('競技者一覧'!$G$13:$G$112,A194)</f>
        <v>0</v>
      </c>
      <c r="C194">
        <f>COUNTIF('競技者一覧'!$I$13:$I$112,A194)</f>
        <v>0</v>
      </c>
      <c r="D194">
        <f>COUNTIF('競技者一覧'!$K$13:$K$112,A194)</f>
        <v>0</v>
      </c>
      <c r="E194">
        <f>COUNTIF('競技者一覧'!$M$13:$M$112,A194)</f>
        <v>0</v>
      </c>
      <c r="F194">
        <f>COUNTIF('競技者一覧'!$O$13:$O$112,A194)</f>
        <v>0</v>
      </c>
      <c r="G194">
        <f>COUNTIF('競技者一覧'!$Q$13:$Q$112,A194)</f>
        <v>0</v>
      </c>
      <c r="H194">
        <f>COUNTIF('競技者一覧'!$S$13:$S$112,A194)</f>
        <v>0</v>
      </c>
      <c r="I194">
        <f>COUNTIF('競技者一覧'!$U$13:$U$112,A194)</f>
        <v>0</v>
      </c>
      <c r="J194">
        <f t="shared" si="2"/>
        <v>0</v>
      </c>
    </row>
    <row r="195" spans="1:10" ht="13.5">
      <c r="A195" t="s">
        <v>868</v>
      </c>
      <c r="B195">
        <f>COUNTIF('競技者一覧'!$G$13:$G$112,A195)</f>
        <v>0</v>
      </c>
      <c r="C195">
        <f>COUNTIF('競技者一覧'!$I$13:$I$112,A195)</f>
        <v>0</v>
      </c>
      <c r="D195">
        <f>COUNTIF('競技者一覧'!$K$13:$K$112,A195)</f>
        <v>0</v>
      </c>
      <c r="E195">
        <f>COUNTIF('競技者一覧'!$M$13:$M$112,A195)</f>
        <v>0</v>
      </c>
      <c r="F195">
        <f>COUNTIF('競技者一覧'!$O$13:$O$112,A195)</f>
        <v>0</v>
      </c>
      <c r="G195">
        <f>COUNTIF('競技者一覧'!$Q$13:$Q$112,A195)</f>
        <v>0</v>
      </c>
      <c r="H195">
        <f>COUNTIF('競技者一覧'!$S$13:$S$112,A195)</f>
        <v>0</v>
      </c>
      <c r="I195">
        <f>COUNTIF('競技者一覧'!$U$13:$U$112,A195)</f>
        <v>0</v>
      </c>
      <c r="J195">
        <f>SUM(B195:I195)</f>
        <v>0</v>
      </c>
    </row>
    <row r="196" spans="1:10" ht="13.5">
      <c r="A196" t="s">
        <v>869</v>
      </c>
      <c r="B196">
        <f>COUNTIF('競技者一覧'!$G$13:$G$112,A196)</f>
        <v>0</v>
      </c>
      <c r="C196">
        <f>COUNTIF('競技者一覧'!$I$13:$I$112,A196)</f>
        <v>0</v>
      </c>
      <c r="D196">
        <f>COUNTIF('競技者一覧'!$K$13:$K$112,A196)</f>
        <v>0</v>
      </c>
      <c r="E196">
        <f>COUNTIF('競技者一覧'!$M$13:$M$112,A196)</f>
        <v>0</v>
      </c>
      <c r="F196">
        <f>COUNTIF('競技者一覧'!$O$13:$O$112,A196)</f>
        <v>0</v>
      </c>
      <c r="G196">
        <f>COUNTIF('競技者一覧'!$Q$13:$Q$112,A196)</f>
        <v>0</v>
      </c>
      <c r="H196">
        <f>COUNTIF('競技者一覧'!$S$13:$S$112,A196)</f>
        <v>0</v>
      </c>
      <c r="I196">
        <f>COUNTIF('競技者一覧'!$U$13:$U$112,A196)</f>
        <v>0</v>
      </c>
      <c r="J196">
        <f>SUM(B196:I196)</f>
        <v>0</v>
      </c>
    </row>
    <row r="197" spans="1:10" ht="13.5">
      <c r="A197" t="s">
        <v>870</v>
      </c>
      <c r="B197">
        <f>COUNTIF('競技者一覧'!$G$13:$G$112,A197)</f>
        <v>0</v>
      </c>
      <c r="C197">
        <f>COUNTIF('競技者一覧'!$I$13:$I$112,A197)</f>
        <v>0</v>
      </c>
      <c r="D197">
        <f>COUNTIF('競技者一覧'!$K$13:$K$112,A197)</f>
        <v>0</v>
      </c>
      <c r="E197">
        <f>COUNTIF('競技者一覧'!$M$13:$M$112,A197)</f>
        <v>0</v>
      </c>
      <c r="F197">
        <f>COUNTIF('競技者一覧'!$O$13:$O$112,A197)</f>
        <v>0</v>
      </c>
      <c r="G197">
        <f>COUNTIF('競技者一覧'!$Q$13:$Q$112,A197)</f>
        <v>0</v>
      </c>
      <c r="H197">
        <f>COUNTIF('競技者一覧'!$S$13:$S$112,A197)</f>
        <v>0</v>
      </c>
      <c r="I197">
        <f>COUNTIF('競技者一覧'!$U$13:$U$112,A197)</f>
        <v>0</v>
      </c>
      <c r="J197">
        <f>SUM(B197:I197)</f>
        <v>0</v>
      </c>
    </row>
    <row r="198" spans="1:10" ht="13.5">
      <c r="A198" t="s">
        <v>871</v>
      </c>
      <c r="B198">
        <f>COUNTIF('競技者一覧'!$G$13:$G$112,A198)</f>
        <v>0</v>
      </c>
      <c r="C198">
        <f>COUNTIF('競技者一覧'!$I$13:$I$112,A198)</f>
        <v>0</v>
      </c>
      <c r="D198">
        <f>COUNTIF('競技者一覧'!$K$13:$K$112,A198)</f>
        <v>0</v>
      </c>
      <c r="E198">
        <f>COUNTIF('競技者一覧'!$M$13:$M$112,A198)</f>
        <v>0</v>
      </c>
      <c r="F198">
        <f>COUNTIF('競技者一覧'!$O$13:$O$112,A198)</f>
        <v>0</v>
      </c>
      <c r="G198">
        <f>COUNTIF('競技者一覧'!$Q$13:$Q$112,A198)</f>
        <v>0</v>
      </c>
      <c r="H198">
        <f>COUNTIF('競技者一覧'!$S$13:$S$112,A198)</f>
        <v>0</v>
      </c>
      <c r="I198">
        <f>COUNTIF('競技者一覧'!$U$13:$U$112,A198)</f>
        <v>0</v>
      </c>
      <c r="J198">
        <f>SUM(B198:I198)</f>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6" sqref="C6:D6"/>
    </sheetView>
  </sheetViews>
  <sheetFormatPr defaultColWidth="8.75390625" defaultRowHeight="13.5"/>
  <cols>
    <col min="1" max="1" width="3.625" style="0" customWidth="1"/>
    <col min="2" max="11" width="6.875" style="0" customWidth="1"/>
  </cols>
  <sheetData>
    <row r="1" spans="2:10" ht="27" customHeight="1">
      <c r="B1" s="167" t="s">
        <v>1116</v>
      </c>
      <c r="C1" s="167"/>
      <c r="D1" s="167"/>
      <c r="E1" s="167"/>
      <c r="F1" s="167"/>
      <c r="G1" s="167"/>
      <c r="H1" s="167"/>
      <c r="I1" s="167"/>
      <c r="J1" s="167"/>
    </row>
    <row r="2" spans="1:13" ht="36.75" customHeight="1">
      <c r="A2" s="108"/>
      <c r="B2" s="109"/>
      <c r="C2" s="168" t="s">
        <v>37</v>
      </c>
      <c r="D2" s="168"/>
      <c r="E2" s="169">
        <f>'競技者一覧'!C7</f>
        <v>0</v>
      </c>
      <c r="F2" s="168"/>
      <c r="G2" s="168"/>
      <c r="H2" s="168"/>
      <c r="I2" s="110"/>
      <c r="J2" s="168" t="s">
        <v>1117</v>
      </c>
      <c r="K2" s="168"/>
      <c r="L2" s="169">
        <f>'競技者一覧'!C6</f>
        <v>0</v>
      </c>
      <c r="M2" s="168"/>
    </row>
    <row r="3" spans="1:13" ht="27" customHeight="1">
      <c r="A3" s="108"/>
      <c r="B3" s="109"/>
      <c r="C3" s="111"/>
      <c r="D3" s="111"/>
      <c r="E3" s="112"/>
      <c r="F3" s="111"/>
      <c r="G3" s="111"/>
      <c r="H3" s="111"/>
      <c r="I3" s="110"/>
      <c r="J3" s="111"/>
      <c r="K3" s="111"/>
      <c r="L3" s="111"/>
      <c r="M3" s="111"/>
    </row>
    <row r="4" spans="1:10" ht="21">
      <c r="A4" s="2"/>
      <c r="B4" s="177" t="s">
        <v>1118</v>
      </c>
      <c r="C4" s="177"/>
      <c r="D4" s="177"/>
      <c r="E4" s="177"/>
      <c r="F4" s="177"/>
      <c r="G4" s="177"/>
      <c r="H4" s="177"/>
      <c r="I4" s="108"/>
      <c r="J4" s="108"/>
    </row>
    <row r="5" spans="2:8" ht="17.25" customHeight="1">
      <c r="B5" s="24"/>
      <c r="C5" s="170" t="s">
        <v>1119</v>
      </c>
      <c r="D5" s="171"/>
      <c r="E5" s="172" t="s">
        <v>1120</v>
      </c>
      <c r="F5" s="172"/>
      <c r="G5" s="10"/>
      <c r="H5" t="s">
        <v>1261</v>
      </c>
    </row>
    <row r="6" spans="1:8" ht="17.25" customHeight="1">
      <c r="A6" s="4"/>
      <c r="B6" s="16" t="s">
        <v>1145</v>
      </c>
      <c r="C6" s="173"/>
      <c r="D6" s="174"/>
      <c r="E6" s="172">
        <f>100*C6</f>
        <v>0</v>
      </c>
      <c r="F6" s="172"/>
      <c r="G6" s="10"/>
      <c r="H6" t="s">
        <v>1121</v>
      </c>
    </row>
    <row r="7" spans="2:8" ht="17.25" customHeight="1">
      <c r="B7" s="16" t="s">
        <v>1146</v>
      </c>
      <c r="C7" s="173"/>
      <c r="D7" s="174"/>
      <c r="E7" s="172">
        <f>200*C7</f>
        <v>0</v>
      </c>
      <c r="F7" s="172"/>
      <c r="G7" s="10"/>
      <c r="H7" t="s">
        <v>1262</v>
      </c>
    </row>
    <row r="8" spans="2:8" ht="17.25" customHeight="1">
      <c r="B8" s="16" t="s">
        <v>1147</v>
      </c>
      <c r="C8" s="173"/>
      <c r="D8" s="174"/>
      <c r="E8" s="172">
        <f>300*C8</f>
        <v>0</v>
      </c>
      <c r="F8" s="172"/>
      <c r="G8" s="10"/>
      <c r="H8" t="s">
        <v>1263</v>
      </c>
    </row>
    <row r="9" spans="2:8" ht="17.25" customHeight="1">
      <c r="B9" s="16" t="s">
        <v>1148</v>
      </c>
      <c r="C9" s="173"/>
      <c r="D9" s="174"/>
      <c r="E9" s="172">
        <f>400*C9</f>
        <v>0</v>
      </c>
      <c r="F9" s="172"/>
      <c r="G9" s="10"/>
      <c r="H9" t="s">
        <v>1264</v>
      </c>
    </row>
    <row r="10" spans="2:8" ht="17.25" customHeight="1">
      <c r="B10" s="16" t="s">
        <v>1149</v>
      </c>
      <c r="C10" s="173"/>
      <c r="D10" s="174"/>
      <c r="E10" s="172">
        <f>500*C10</f>
        <v>0</v>
      </c>
      <c r="F10" s="172"/>
      <c r="G10" s="10"/>
      <c r="H10" t="s">
        <v>1265</v>
      </c>
    </row>
    <row r="11" spans="2:8" ht="17.25" customHeight="1">
      <c r="B11" s="16" t="s">
        <v>1266</v>
      </c>
      <c r="C11" s="173"/>
      <c r="D11" s="174"/>
      <c r="E11" s="172">
        <f>600*C11</f>
        <v>0</v>
      </c>
      <c r="F11" s="172"/>
      <c r="G11" s="10"/>
      <c r="H11" t="s">
        <v>1267</v>
      </c>
    </row>
    <row r="12" spans="2:8" ht="17.25" customHeight="1">
      <c r="B12" s="16" t="s">
        <v>1268</v>
      </c>
      <c r="C12" s="173"/>
      <c r="D12" s="174"/>
      <c r="E12" s="172">
        <f>800*C12</f>
        <v>0</v>
      </c>
      <c r="F12" s="172"/>
      <c r="G12" s="10"/>
      <c r="H12" t="s">
        <v>1269</v>
      </c>
    </row>
    <row r="13" spans="2:8" ht="17.25" customHeight="1">
      <c r="B13" s="16" t="s">
        <v>1150</v>
      </c>
      <c r="C13" s="173"/>
      <c r="D13" s="174"/>
      <c r="E13" s="172">
        <f>1000*C13</f>
        <v>0</v>
      </c>
      <c r="F13" s="172"/>
      <c r="G13" s="10"/>
      <c r="H13" t="s">
        <v>1269</v>
      </c>
    </row>
    <row r="14" spans="2:7" ht="17.25" customHeight="1">
      <c r="B14" s="16" t="s">
        <v>1151</v>
      </c>
      <c r="C14" s="173"/>
      <c r="D14" s="174"/>
      <c r="E14" s="172">
        <f>1500*C14</f>
        <v>0</v>
      </c>
      <c r="F14" s="172"/>
      <c r="G14" s="10"/>
    </row>
    <row r="15" spans="2:7" ht="17.25" customHeight="1">
      <c r="B15" s="16" t="s">
        <v>1270</v>
      </c>
      <c r="C15" s="173"/>
      <c r="D15" s="174"/>
      <c r="E15" s="172">
        <f>2000*C15</f>
        <v>0</v>
      </c>
      <c r="F15" s="172"/>
      <c r="G15" s="10"/>
    </row>
    <row r="16" spans="2:7" ht="17.25" customHeight="1">
      <c r="B16" s="16" t="s">
        <v>1271</v>
      </c>
      <c r="C16" s="173"/>
      <c r="D16" s="174"/>
      <c r="E16" s="172">
        <f>4000*C16</f>
        <v>0</v>
      </c>
      <c r="F16" s="172"/>
      <c r="G16" s="10"/>
    </row>
    <row r="17" spans="2:7" ht="17.25" customHeight="1">
      <c r="B17" s="16" t="s">
        <v>1122</v>
      </c>
      <c r="C17" s="170">
        <f>SUM(C6:D14)</f>
        <v>0</v>
      </c>
      <c r="D17" s="171"/>
      <c r="E17" s="172">
        <f>SUM(E6:F16)</f>
        <v>0</v>
      </c>
      <c r="F17" s="172"/>
      <c r="G17" s="10"/>
    </row>
    <row r="20" spans="1:9" ht="13.5">
      <c r="A20" s="25"/>
      <c r="B20" s="25" t="s">
        <v>1272</v>
      </c>
      <c r="C20" s="25"/>
      <c r="D20" s="25"/>
      <c r="E20" s="25"/>
      <c r="F20" s="25"/>
      <c r="G20" s="25"/>
      <c r="H20" s="25"/>
      <c r="I20" s="25"/>
    </row>
    <row r="21" spans="1:9" ht="13.5">
      <c r="A21" s="25"/>
      <c r="B21" s="113" t="s">
        <v>1273</v>
      </c>
      <c r="C21" s="25"/>
      <c r="D21" s="25"/>
      <c r="E21" s="25"/>
      <c r="F21" s="25"/>
      <c r="G21" s="25"/>
      <c r="H21" s="25"/>
      <c r="I21" s="25"/>
    </row>
    <row r="22" spans="1:9" ht="13.5">
      <c r="A22" s="25"/>
      <c r="B22" s="113" t="s">
        <v>1274</v>
      </c>
      <c r="C22" s="25"/>
      <c r="D22" s="25"/>
      <c r="E22" s="25"/>
      <c r="F22" s="25"/>
      <c r="G22" s="25"/>
      <c r="H22" s="25"/>
      <c r="I22" s="25"/>
    </row>
    <row r="23" spans="1:9" ht="14.25" thickBot="1">
      <c r="A23" s="114"/>
      <c r="B23" s="114" t="s">
        <v>1275</v>
      </c>
      <c r="C23" s="114"/>
      <c r="D23" s="114"/>
      <c r="E23" s="114"/>
      <c r="F23" s="114"/>
      <c r="G23" s="114"/>
      <c r="H23" s="114"/>
      <c r="I23" s="114"/>
    </row>
    <row r="24" spans="1:10" ht="15" thickBot="1" thickTop="1">
      <c r="A24" s="26"/>
      <c r="B24" s="27" t="s">
        <v>1276</v>
      </c>
      <c r="C24" s="28" t="s">
        <v>1123</v>
      </c>
      <c r="D24" s="28" t="s">
        <v>1124</v>
      </c>
      <c r="E24" s="28" t="s">
        <v>1125</v>
      </c>
      <c r="F24" s="28" t="s">
        <v>1126</v>
      </c>
      <c r="G24" s="28" t="s">
        <v>1127</v>
      </c>
      <c r="H24" s="28" t="s">
        <v>1128</v>
      </c>
      <c r="I24" s="29" t="s">
        <v>1129</v>
      </c>
      <c r="J24" s="175"/>
    </row>
    <row r="25" spans="1:10" ht="15" thickBot="1" thickTop="1">
      <c r="A25" s="26"/>
      <c r="B25" s="30" t="s">
        <v>1130</v>
      </c>
      <c r="C25" s="31" t="s">
        <v>1131</v>
      </c>
      <c r="D25" s="31" t="s">
        <v>1131</v>
      </c>
      <c r="E25" s="31" t="s">
        <v>1131</v>
      </c>
      <c r="F25" s="31" t="s">
        <v>1131</v>
      </c>
      <c r="G25" s="31" t="s">
        <v>1131</v>
      </c>
      <c r="H25" s="31" t="s">
        <v>1131</v>
      </c>
      <c r="I25" s="32" t="s">
        <v>1131</v>
      </c>
      <c r="J25" s="175"/>
    </row>
    <row r="26" spans="1:10" ht="14.25" thickBot="1">
      <c r="A26" s="26"/>
      <c r="B26" s="30" t="s">
        <v>1132</v>
      </c>
      <c r="C26" s="31" t="s">
        <v>1133</v>
      </c>
      <c r="D26" s="31" t="s">
        <v>1133</v>
      </c>
      <c r="E26" s="31" t="s">
        <v>1133</v>
      </c>
      <c r="F26" s="31" t="s">
        <v>1133</v>
      </c>
      <c r="G26" s="31" t="s">
        <v>1131</v>
      </c>
      <c r="H26" s="31" t="s">
        <v>1131</v>
      </c>
      <c r="I26" s="32" t="s">
        <v>1131</v>
      </c>
      <c r="J26" s="175"/>
    </row>
    <row r="27" spans="1:10" ht="14.25" thickBot="1">
      <c r="A27" s="26"/>
      <c r="B27" s="30" t="s">
        <v>1134</v>
      </c>
      <c r="C27" s="31" t="s">
        <v>1135</v>
      </c>
      <c r="D27" s="31" t="s">
        <v>1136</v>
      </c>
      <c r="E27" s="31" t="s">
        <v>1137</v>
      </c>
      <c r="F27" s="31" t="s">
        <v>1133</v>
      </c>
      <c r="G27" s="31" t="s">
        <v>1131</v>
      </c>
      <c r="H27" s="31" t="s">
        <v>1131</v>
      </c>
      <c r="I27" s="32" t="s">
        <v>1131</v>
      </c>
      <c r="J27" s="175"/>
    </row>
    <row r="28" spans="1:10" ht="14.25" thickBot="1">
      <c r="A28" s="26"/>
      <c r="B28" s="30" t="s">
        <v>1138</v>
      </c>
      <c r="C28" s="31" t="s">
        <v>1133</v>
      </c>
      <c r="D28" s="31" t="s">
        <v>1133</v>
      </c>
      <c r="E28" s="31" t="s">
        <v>1133</v>
      </c>
      <c r="F28" s="31" t="s">
        <v>1133</v>
      </c>
      <c r="G28" s="31" t="s">
        <v>1133</v>
      </c>
      <c r="H28" s="31" t="s">
        <v>1133</v>
      </c>
      <c r="I28" s="32" t="s">
        <v>1133</v>
      </c>
      <c r="J28" s="175"/>
    </row>
    <row r="29" spans="1:10" ht="14.25" thickBot="1">
      <c r="A29" s="26"/>
      <c r="B29" s="30" t="s">
        <v>1139</v>
      </c>
      <c r="C29" s="31" t="s">
        <v>1137</v>
      </c>
      <c r="D29" s="31" t="s">
        <v>1137</v>
      </c>
      <c r="E29" s="31" t="s">
        <v>1137</v>
      </c>
      <c r="F29" s="31" t="s">
        <v>1133</v>
      </c>
      <c r="G29" s="31" t="s">
        <v>1133</v>
      </c>
      <c r="H29" s="31" t="s">
        <v>1133</v>
      </c>
      <c r="I29" s="32" t="s">
        <v>1133</v>
      </c>
      <c r="J29" s="175"/>
    </row>
    <row r="30" spans="1:10" ht="14.25" thickBot="1">
      <c r="A30" s="26"/>
      <c r="B30" s="115" t="s">
        <v>1140</v>
      </c>
      <c r="C30" s="116" t="s">
        <v>1135</v>
      </c>
      <c r="D30" s="116" t="s">
        <v>1136</v>
      </c>
      <c r="E30" s="116" t="s">
        <v>1137</v>
      </c>
      <c r="F30" s="116" t="s">
        <v>1133</v>
      </c>
      <c r="G30" s="116" t="s">
        <v>1133</v>
      </c>
      <c r="H30" s="116" t="s">
        <v>1133</v>
      </c>
      <c r="I30" s="117" t="s">
        <v>1133</v>
      </c>
      <c r="J30" s="175"/>
    </row>
    <row r="31" spans="1:10" ht="14.25" thickBot="1">
      <c r="A31" s="26"/>
      <c r="B31" s="118" t="s">
        <v>1277</v>
      </c>
      <c r="C31" s="119" t="s">
        <v>1135</v>
      </c>
      <c r="D31" s="119" t="s">
        <v>1135</v>
      </c>
      <c r="E31" s="119" t="s">
        <v>1135</v>
      </c>
      <c r="F31" s="119" t="s">
        <v>1135</v>
      </c>
      <c r="G31" s="119" t="s">
        <v>1135</v>
      </c>
      <c r="H31" s="119" t="s">
        <v>1135</v>
      </c>
      <c r="I31" s="120" t="s">
        <v>1135</v>
      </c>
      <c r="J31" s="175"/>
    </row>
    <row r="32" spans="1:10" ht="14.25" thickBot="1">
      <c r="A32" s="26"/>
      <c r="B32" s="33" t="s">
        <v>33</v>
      </c>
      <c r="C32" s="34" t="s">
        <v>1278</v>
      </c>
      <c r="D32" s="34" t="s">
        <v>1278</v>
      </c>
      <c r="E32" s="34" t="s">
        <v>1278</v>
      </c>
      <c r="F32" s="34" t="s">
        <v>1278</v>
      </c>
      <c r="G32" s="34" t="s">
        <v>1278</v>
      </c>
      <c r="H32" s="34" t="s">
        <v>1278</v>
      </c>
      <c r="I32" s="34" t="s">
        <v>1278</v>
      </c>
      <c r="J32" s="175"/>
    </row>
    <row r="33" ht="14.25" thickTop="1">
      <c r="A33" s="35"/>
    </row>
    <row r="34" ht="13.5">
      <c r="B34" s="35"/>
    </row>
    <row r="35" spans="2:9" ht="13.5">
      <c r="B35" s="25" t="s">
        <v>1279</v>
      </c>
      <c r="C35" s="25"/>
      <c r="D35" s="25"/>
      <c r="E35" s="25"/>
      <c r="F35" s="25"/>
      <c r="G35" s="25"/>
      <c r="H35" s="25"/>
      <c r="I35" s="25"/>
    </row>
    <row r="36" spans="2:9" ht="13.5">
      <c r="B36" s="25" t="s">
        <v>1141</v>
      </c>
      <c r="C36" s="25"/>
      <c r="D36" s="25"/>
      <c r="E36" s="25"/>
      <c r="F36" s="25"/>
      <c r="G36" s="25"/>
      <c r="H36" s="25"/>
      <c r="I36" s="25"/>
    </row>
    <row r="37" spans="2:9" ht="13.5">
      <c r="B37" s="25" t="s">
        <v>1280</v>
      </c>
      <c r="C37" s="25"/>
      <c r="D37" s="25"/>
      <c r="E37" s="25"/>
      <c r="F37" s="25"/>
      <c r="G37" s="25"/>
      <c r="H37" s="25"/>
      <c r="I37" s="25"/>
    </row>
    <row r="38" spans="2:9" ht="13.5">
      <c r="B38" s="25" t="s">
        <v>1281</v>
      </c>
      <c r="C38" s="25"/>
      <c r="D38" s="25"/>
      <c r="E38" s="25"/>
      <c r="F38" s="25"/>
      <c r="G38" s="25"/>
      <c r="H38" s="25"/>
      <c r="I38" s="25"/>
    </row>
    <row r="39" spans="2:9" ht="13.5">
      <c r="B39" s="25" t="s">
        <v>1282</v>
      </c>
      <c r="C39" s="25"/>
      <c r="D39" s="25"/>
      <c r="E39" s="25"/>
      <c r="F39" s="25"/>
      <c r="G39" s="25"/>
      <c r="H39" s="25"/>
      <c r="I39" s="25"/>
    </row>
    <row r="40" spans="2:9" ht="13.5">
      <c r="B40" s="25" t="s">
        <v>1283</v>
      </c>
      <c r="C40" s="25"/>
      <c r="D40" s="25"/>
      <c r="E40" s="25"/>
      <c r="F40" s="25"/>
      <c r="G40" s="25"/>
      <c r="H40" s="25"/>
      <c r="I40" s="25"/>
    </row>
    <row r="41" spans="2:9" ht="13.5">
      <c r="B41" s="25" t="s">
        <v>1284</v>
      </c>
      <c r="C41" s="25"/>
      <c r="D41" s="25"/>
      <c r="E41" s="25"/>
      <c r="F41" s="25"/>
      <c r="G41" s="25"/>
      <c r="H41" s="25"/>
      <c r="I41" s="25"/>
    </row>
    <row r="42" spans="2:9" ht="13.5">
      <c r="B42" s="25" t="s">
        <v>1283</v>
      </c>
      <c r="C42" s="25"/>
      <c r="D42" s="25"/>
      <c r="E42" s="25"/>
      <c r="F42" s="25"/>
      <c r="G42" s="25"/>
      <c r="H42" s="25"/>
      <c r="I42" s="25"/>
    </row>
    <row r="43" spans="2:9" ht="13.5">
      <c r="B43" s="25" t="s">
        <v>1285</v>
      </c>
      <c r="C43" s="25"/>
      <c r="D43" s="25"/>
      <c r="E43" s="25"/>
      <c r="F43" s="25"/>
      <c r="G43" s="25"/>
      <c r="H43" s="25"/>
      <c r="I43" s="25"/>
    </row>
    <row r="44" spans="2:9" ht="13.5">
      <c r="B44" s="25" t="s">
        <v>1286</v>
      </c>
      <c r="C44" s="25"/>
      <c r="D44" s="25"/>
      <c r="E44" s="25"/>
      <c r="F44" s="25"/>
      <c r="G44" s="25"/>
      <c r="H44" s="25"/>
      <c r="I44" s="25"/>
    </row>
    <row r="45" spans="2:9" ht="13.5">
      <c r="B45" s="25" t="s">
        <v>1287</v>
      </c>
      <c r="C45" s="36"/>
      <c r="D45" s="36"/>
      <c r="E45" s="36"/>
      <c r="F45" s="36"/>
      <c r="G45" s="36"/>
      <c r="H45" s="36"/>
      <c r="I45" s="36"/>
    </row>
    <row r="46" spans="2:9" ht="13.5">
      <c r="B46" s="36" t="s">
        <v>1142</v>
      </c>
      <c r="C46" s="36"/>
      <c r="D46" s="36"/>
      <c r="E46" s="36"/>
      <c r="F46" s="36"/>
      <c r="G46" s="36"/>
      <c r="H46" s="36"/>
      <c r="I46" s="36"/>
    </row>
    <row r="47" spans="2:9" ht="13.5">
      <c r="B47" s="36" t="s">
        <v>1143</v>
      </c>
      <c r="C47" s="36"/>
      <c r="D47" s="36"/>
      <c r="E47" s="36"/>
      <c r="F47" s="36"/>
      <c r="G47" s="36"/>
      <c r="H47" s="36"/>
      <c r="I47" s="36"/>
    </row>
    <row r="48" spans="2:9" ht="13.5">
      <c r="B48" s="36" t="s">
        <v>1288</v>
      </c>
      <c r="C48" s="36"/>
      <c r="D48" s="36"/>
      <c r="E48" s="36"/>
      <c r="F48" s="36"/>
      <c r="G48" s="36"/>
      <c r="H48" s="36"/>
      <c r="I48" s="36"/>
    </row>
    <row r="49" spans="2:9" ht="13.5">
      <c r="B49" s="25" t="s">
        <v>1144</v>
      </c>
      <c r="C49" s="25"/>
      <c r="D49" s="25"/>
      <c r="E49" s="25"/>
      <c r="F49" s="25"/>
      <c r="G49" s="25"/>
      <c r="H49" s="25"/>
      <c r="I49" s="25"/>
    </row>
    <row r="50" spans="2:10" ht="13.5">
      <c r="B50" s="176" t="s">
        <v>1289</v>
      </c>
      <c r="C50" s="176"/>
      <c r="D50" s="176"/>
      <c r="E50" s="176"/>
      <c r="F50" s="176"/>
      <c r="G50" s="176"/>
      <c r="H50" s="176"/>
      <c r="I50" s="176"/>
      <c r="J50" s="176"/>
    </row>
    <row r="51" spans="2:10" ht="13.5">
      <c r="B51" s="176" t="s">
        <v>1290</v>
      </c>
      <c r="C51" s="176"/>
      <c r="D51" s="176"/>
      <c r="E51" s="176"/>
      <c r="F51" s="176"/>
      <c r="G51" s="176"/>
      <c r="H51" s="176"/>
      <c r="I51" s="176"/>
      <c r="J51" s="176"/>
    </row>
  </sheetData>
  <sheetProtection selectLockedCells="1"/>
  <mergeCells count="35">
    <mergeCell ref="B51:J51"/>
    <mergeCell ref="L2:M2"/>
    <mergeCell ref="B4:H4"/>
    <mergeCell ref="C13:D13"/>
    <mergeCell ref="E13:F13"/>
    <mergeCell ref="C14:D14"/>
    <mergeCell ref="C15:D15"/>
    <mergeCell ref="E15:F15"/>
    <mergeCell ref="C17:D17"/>
    <mergeCell ref="E17:F17"/>
    <mergeCell ref="J24:J32"/>
    <mergeCell ref="B50:J50"/>
    <mergeCell ref="C10:D10"/>
    <mergeCell ref="E10:F10"/>
    <mergeCell ref="E14:F14"/>
    <mergeCell ref="C11:D11"/>
    <mergeCell ref="E11:F11"/>
    <mergeCell ref="C12:D12"/>
    <mergeCell ref="E12:F12"/>
    <mergeCell ref="C6:D6"/>
    <mergeCell ref="E6:F6"/>
    <mergeCell ref="C7:D7"/>
    <mergeCell ref="E7:F7"/>
    <mergeCell ref="C16:D16"/>
    <mergeCell ref="E16:F16"/>
    <mergeCell ref="C8:D8"/>
    <mergeCell ref="E8:F8"/>
    <mergeCell ref="C9:D9"/>
    <mergeCell ref="E9:F9"/>
    <mergeCell ref="B1:J1"/>
    <mergeCell ref="C2:D2"/>
    <mergeCell ref="E2:H2"/>
    <mergeCell ref="J2:K2"/>
    <mergeCell ref="C5:D5"/>
    <mergeCell ref="E5: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Q54"/>
  <sheetViews>
    <sheetView zoomScale="55" zoomScaleNormal="55" zoomScalePageLayoutView="0" workbookViewId="0" topLeftCell="I2">
      <selection activeCell="P75" sqref="P75"/>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29.75390625" style="0" bestFit="1" customWidth="1"/>
    <col min="11" max="11" width="28.50390625" style="0" bestFit="1" customWidth="1"/>
    <col min="12" max="12" width="29.75390625" style="0" bestFit="1" customWidth="1"/>
    <col min="13" max="13" width="28.50390625" style="0" bestFit="1" customWidth="1"/>
    <col min="14" max="14" width="29.75390625" style="0" bestFit="1" customWidth="1"/>
    <col min="15" max="15" width="28.50390625" style="0" bestFit="1" customWidth="1"/>
    <col min="16" max="17" width="27.375" style="0" customWidth="1"/>
  </cols>
  <sheetData>
    <row r="1" ht="14.25" thickBot="1"/>
    <row r="2" spans="2:17" ht="15" thickBot="1" thickTop="1">
      <c r="B2" s="180" t="s">
        <v>785</v>
      </c>
      <c r="C2" s="180"/>
      <c r="D2" s="180" t="s">
        <v>786</v>
      </c>
      <c r="E2" s="180"/>
      <c r="F2" s="180" t="s">
        <v>787</v>
      </c>
      <c r="G2" s="180"/>
      <c r="H2" s="180" t="s">
        <v>788</v>
      </c>
      <c r="I2" s="180"/>
      <c r="J2" s="180" t="s">
        <v>789</v>
      </c>
      <c r="K2" s="180"/>
      <c r="L2" s="180" t="s">
        <v>790</v>
      </c>
      <c r="M2" s="180"/>
      <c r="N2" s="180" t="s">
        <v>791</v>
      </c>
      <c r="O2" s="180"/>
      <c r="P2" s="178" t="s">
        <v>1432</v>
      </c>
      <c r="Q2" s="179"/>
    </row>
    <row r="3" spans="2:17" ht="15" thickBot="1" thickTop="1">
      <c r="B3" s="17">
        <v>1</v>
      </c>
      <c r="C3" s="17">
        <v>2</v>
      </c>
      <c r="D3" s="17">
        <v>1</v>
      </c>
      <c r="E3" s="17">
        <v>2</v>
      </c>
      <c r="F3" s="17">
        <v>1</v>
      </c>
      <c r="G3" s="17">
        <v>2</v>
      </c>
      <c r="H3" s="17">
        <v>1</v>
      </c>
      <c r="I3" s="17">
        <v>2</v>
      </c>
      <c r="J3" s="17">
        <v>1</v>
      </c>
      <c r="K3" s="17">
        <v>2</v>
      </c>
      <c r="L3" s="17">
        <v>1</v>
      </c>
      <c r="M3" s="17">
        <v>2</v>
      </c>
      <c r="N3" s="17">
        <v>1</v>
      </c>
      <c r="O3" s="17">
        <v>2</v>
      </c>
      <c r="P3" s="126">
        <v>1</v>
      </c>
      <c r="Q3" s="126">
        <v>2</v>
      </c>
    </row>
    <row r="4" spans="2:17" ht="14.25" thickTop="1">
      <c r="B4" s="18" t="s">
        <v>718</v>
      </c>
      <c r="C4" s="18" t="s">
        <v>726</v>
      </c>
      <c r="D4" s="18" t="s">
        <v>718</v>
      </c>
      <c r="E4" s="18" t="s">
        <v>726</v>
      </c>
      <c r="F4" s="18" t="s">
        <v>718</v>
      </c>
      <c r="G4" s="18" t="s">
        <v>726</v>
      </c>
      <c r="H4" s="18" t="s">
        <v>793</v>
      </c>
      <c r="I4" s="18" t="s">
        <v>793</v>
      </c>
      <c r="J4" s="18" t="s">
        <v>793</v>
      </c>
      <c r="K4" s="18" t="s">
        <v>793</v>
      </c>
      <c r="L4" s="18" t="s">
        <v>718</v>
      </c>
      <c r="M4" s="18" t="s">
        <v>726</v>
      </c>
      <c r="N4" s="18" t="s">
        <v>718</v>
      </c>
      <c r="O4" s="18" t="s">
        <v>726</v>
      </c>
      <c r="P4" s="18" t="s">
        <v>1435</v>
      </c>
      <c r="Q4" s="18" t="s">
        <v>1440</v>
      </c>
    </row>
    <row r="5" spans="2:17" ht="13.5">
      <c r="B5" s="18" t="s">
        <v>716</v>
      </c>
      <c r="C5" s="18" t="s">
        <v>727</v>
      </c>
      <c r="D5" s="18" t="s">
        <v>716</v>
      </c>
      <c r="E5" s="18" t="s">
        <v>727</v>
      </c>
      <c r="F5" s="18" t="s">
        <v>716</v>
      </c>
      <c r="G5" s="18" t="s">
        <v>727</v>
      </c>
      <c r="H5" s="18" t="s">
        <v>795</v>
      </c>
      <c r="I5" s="18" t="s">
        <v>872</v>
      </c>
      <c r="J5" s="18" t="s">
        <v>718</v>
      </c>
      <c r="K5" s="18" t="s">
        <v>726</v>
      </c>
      <c r="L5" s="18" t="s">
        <v>716</v>
      </c>
      <c r="M5" s="18" t="s">
        <v>727</v>
      </c>
      <c r="N5" s="18" t="s">
        <v>716</v>
      </c>
      <c r="O5" s="18" t="s">
        <v>727</v>
      </c>
      <c r="P5" s="18" t="s">
        <v>1436</v>
      </c>
      <c r="Q5" s="18" t="s">
        <v>1441</v>
      </c>
    </row>
    <row r="6" spans="2:17" ht="13.5">
      <c r="B6" s="18" t="s">
        <v>719</v>
      </c>
      <c r="C6" s="18" t="s">
        <v>728</v>
      </c>
      <c r="D6" s="18" t="s">
        <v>719</v>
      </c>
      <c r="E6" s="18" t="s">
        <v>728</v>
      </c>
      <c r="F6" s="18" t="s">
        <v>719</v>
      </c>
      <c r="G6" s="18" t="s">
        <v>728</v>
      </c>
      <c r="H6" s="18" t="s">
        <v>796</v>
      </c>
      <c r="I6" s="18" t="s">
        <v>873</v>
      </c>
      <c r="J6" s="18" t="s">
        <v>154</v>
      </c>
      <c r="K6" s="18" t="s">
        <v>141</v>
      </c>
      <c r="L6" s="18" t="s">
        <v>719</v>
      </c>
      <c r="M6" s="18" t="s">
        <v>728</v>
      </c>
      <c r="N6" s="18" t="s">
        <v>719</v>
      </c>
      <c r="O6" s="18" t="s">
        <v>1103</v>
      </c>
      <c r="P6" s="18" t="s">
        <v>1437</v>
      </c>
      <c r="Q6" s="18" t="s">
        <v>1442</v>
      </c>
    </row>
    <row r="7" spans="2:17" ht="13.5">
      <c r="B7" s="18" t="s">
        <v>720</v>
      </c>
      <c r="C7" s="18" t="s">
        <v>140</v>
      </c>
      <c r="D7" s="18" t="s">
        <v>720</v>
      </c>
      <c r="E7" s="18" t="s">
        <v>140</v>
      </c>
      <c r="F7" s="18" t="s">
        <v>720</v>
      </c>
      <c r="G7" s="18" t="s">
        <v>140</v>
      </c>
      <c r="H7" s="18" t="s">
        <v>797</v>
      </c>
      <c r="I7" s="18" t="s">
        <v>874</v>
      </c>
      <c r="J7" s="18" t="s">
        <v>156</v>
      </c>
      <c r="K7" s="18" t="s">
        <v>144</v>
      </c>
      <c r="L7" s="18" t="s">
        <v>720</v>
      </c>
      <c r="M7" s="18" t="s">
        <v>140</v>
      </c>
      <c r="N7" s="18" t="s">
        <v>1101</v>
      </c>
      <c r="O7" s="18" t="s">
        <v>140</v>
      </c>
      <c r="P7" s="18" t="s">
        <v>1438</v>
      </c>
      <c r="Q7" s="18" t="s">
        <v>1443</v>
      </c>
    </row>
    <row r="8" spans="2:17" ht="13.5">
      <c r="B8" s="18" t="s">
        <v>151</v>
      </c>
      <c r="C8" s="18" t="s">
        <v>141</v>
      </c>
      <c r="D8" s="18" t="s">
        <v>151</v>
      </c>
      <c r="E8" s="18" t="s">
        <v>141</v>
      </c>
      <c r="F8" s="18" t="s">
        <v>151</v>
      </c>
      <c r="G8" s="18" t="s">
        <v>141</v>
      </c>
      <c r="H8" s="18" t="s">
        <v>798</v>
      </c>
      <c r="I8" s="18" t="s">
        <v>875</v>
      </c>
      <c r="J8" s="18" t="s">
        <v>721</v>
      </c>
      <c r="K8" s="18" t="s">
        <v>729</v>
      </c>
      <c r="L8" s="18" t="s">
        <v>151</v>
      </c>
      <c r="M8" s="18" t="s">
        <v>141</v>
      </c>
      <c r="N8" s="18" t="s">
        <v>151</v>
      </c>
      <c r="O8" s="18" t="s">
        <v>141</v>
      </c>
      <c r="P8" s="18" t="s">
        <v>1439</v>
      </c>
      <c r="Q8" s="18" t="s">
        <v>1444</v>
      </c>
    </row>
    <row r="9" spans="2:15" ht="13.5">
      <c r="B9" s="18" t="s">
        <v>152</v>
      </c>
      <c r="C9" s="18" t="s">
        <v>144</v>
      </c>
      <c r="D9" s="18" t="s">
        <v>152</v>
      </c>
      <c r="E9" s="18" t="s">
        <v>142</v>
      </c>
      <c r="F9" s="18" t="s">
        <v>152</v>
      </c>
      <c r="G9" s="18" t="s">
        <v>142</v>
      </c>
      <c r="H9" s="18" t="s">
        <v>799</v>
      </c>
      <c r="I9" s="18" t="s">
        <v>876</v>
      </c>
      <c r="J9" s="18" t="s">
        <v>166</v>
      </c>
      <c r="K9" s="18" t="s">
        <v>181</v>
      </c>
      <c r="L9" s="18" t="s">
        <v>152</v>
      </c>
      <c r="M9" s="18" t="s">
        <v>144</v>
      </c>
      <c r="N9" s="18" t="s">
        <v>152</v>
      </c>
      <c r="O9" s="18" t="s">
        <v>144</v>
      </c>
    </row>
    <row r="10" spans="2:15" ht="13.5">
      <c r="B10" s="18" t="s">
        <v>154</v>
      </c>
      <c r="C10" s="18" t="s">
        <v>145</v>
      </c>
      <c r="D10" s="18" t="s">
        <v>153</v>
      </c>
      <c r="E10" s="18" t="s">
        <v>144</v>
      </c>
      <c r="F10" s="18" t="s">
        <v>153</v>
      </c>
      <c r="G10" s="18" t="s">
        <v>144</v>
      </c>
      <c r="H10" s="18" t="s">
        <v>800</v>
      </c>
      <c r="I10" s="18" t="s">
        <v>929</v>
      </c>
      <c r="J10" s="18" t="s">
        <v>1213</v>
      </c>
      <c r="K10" s="18" t="s">
        <v>1215</v>
      </c>
      <c r="L10" s="18" t="s">
        <v>154</v>
      </c>
      <c r="M10" s="18" t="s">
        <v>145</v>
      </c>
      <c r="N10" s="18" t="s">
        <v>154</v>
      </c>
      <c r="O10" s="18" t="s">
        <v>145</v>
      </c>
    </row>
    <row r="11" spans="2:15" ht="13.5">
      <c r="B11" s="18" t="s">
        <v>156</v>
      </c>
      <c r="C11" s="18" t="s">
        <v>146</v>
      </c>
      <c r="D11" s="18" t="s">
        <v>792</v>
      </c>
      <c r="E11" s="18" t="s">
        <v>145</v>
      </c>
      <c r="F11" s="18" t="s">
        <v>792</v>
      </c>
      <c r="G11" s="18" t="s">
        <v>145</v>
      </c>
      <c r="H11" s="18" t="s">
        <v>801</v>
      </c>
      <c r="I11" s="18" t="s">
        <v>877</v>
      </c>
      <c r="J11" s="18" t="s">
        <v>794</v>
      </c>
      <c r="K11" s="18" t="s">
        <v>794</v>
      </c>
      <c r="L11" s="18" t="s">
        <v>156</v>
      </c>
      <c r="M11" s="18" t="s">
        <v>146</v>
      </c>
      <c r="N11" s="18" t="s">
        <v>156</v>
      </c>
      <c r="O11" s="18" t="s">
        <v>146</v>
      </c>
    </row>
    <row r="12" spans="2:15" ht="13.5">
      <c r="B12" s="18" t="s">
        <v>157</v>
      </c>
      <c r="C12" s="18" t="s">
        <v>148</v>
      </c>
      <c r="D12" s="18" t="s">
        <v>154</v>
      </c>
      <c r="E12" s="18" t="s">
        <v>146</v>
      </c>
      <c r="F12" s="18" t="s">
        <v>154</v>
      </c>
      <c r="G12" s="18" t="s">
        <v>146</v>
      </c>
      <c r="H12" s="18" t="s">
        <v>914</v>
      </c>
      <c r="I12" s="18" t="s">
        <v>878</v>
      </c>
      <c r="J12" s="18" t="s">
        <v>716</v>
      </c>
      <c r="K12" s="18" t="s">
        <v>727</v>
      </c>
      <c r="L12" s="18" t="s">
        <v>157</v>
      </c>
      <c r="M12" s="18" t="s">
        <v>148</v>
      </c>
      <c r="N12" s="18" t="s">
        <v>157</v>
      </c>
      <c r="O12" s="18" t="s">
        <v>148</v>
      </c>
    </row>
    <row r="13" spans="2:15" ht="13.5">
      <c r="B13" s="18" t="s">
        <v>158</v>
      </c>
      <c r="C13" s="18" t="s">
        <v>149</v>
      </c>
      <c r="D13" s="18" t="s">
        <v>156</v>
      </c>
      <c r="E13" s="18" t="s">
        <v>148</v>
      </c>
      <c r="F13" s="18" t="s">
        <v>156</v>
      </c>
      <c r="G13" s="18" t="s">
        <v>148</v>
      </c>
      <c r="H13" s="18" t="s">
        <v>1258</v>
      </c>
      <c r="I13" s="18" t="s">
        <v>879</v>
      </c>
      <c r="J13" s="18" t="s">
        <v>719</v>
      </c>
      <c r="K13" s="18" t="s">
        <v>728</v>
      </c>
      <c r="L13" s="18" t="s">
        <v>158</v>
      </c>
      <c r="M13" s="18" t="s">
        <v>149</v>
      </c>
      <c r="N13" s="18" t="s">
        <v>158</v>
      </c>
      <c r="O13" s="18" t="s">
        <v>149</v>
      </c>
    </row>
    <row r="14" spans="2:15" ht="13.5">
      <c r="B14" s="18" t="s">
        <v>159</v>
      </c>
      <c r="C14" s="18" t="s">
        <v>150</v>
      </c>
      <c r="D14" s="18" t="s">
        <v>157</v>
      </c>
      <c r="E14" s="18" t="s">
        <v>149</v>
      </c>
      <c r="F14" s="18" t="s">
        <v>157</v>
      </c>
      <c r="G14" s="18" t="s">
        <v>149</v>
      </c>
      <c r="H14" s="18" t="s">
        <v>803</v>
      </c>
      <c r="I14" s="18" t="s">
        <v>880</v>
      </c>
      <c r="J14" s="18" t="s">
        <v>720</v>
      </c>
      <c r="K14" s="18" t="s">
        <v>140</v>
      </c>
      <c r="L14" s="18" t="s">
        <v>159</v>
      </c>
      <c r="M14" s="18" t="s">
        <v>150</v>
      </c>
      <c r="N14" s="18" t="s">
        <v>159</v>
      </c>
      <c r="O14" s="18" t="s">
        <v>150</v>
      </c>
    </row>
    <row r="15" spans="2:15" ht="13.5">
      <c r="B15" s="18" t="s">
        <v>161</v>
      </c>
      <c r="C15" s="18" t="s">
        <v>729</v>
      </c>
      <c r="D15" s="18" t="s">
        <v>158</v>
      </c>
      <c r="E15" s="18" t="s">
        <v>150</v>
      </c>
      <c r="F15" s="18" t="s">
        <v>158</v>
      </c>
      <c r="G15" s="18" t="s">
        <v>150</v>
      </c>
      <c r="H15" s="18" t="s">
        <v>804</v>
      </c>
      <c r="I15" s="18" t="s">
        <v>881</v>
      </c>
      <c r="J15" s="18" t="s">
        <v>151</v>
      </c>
      <c r="K15" s="18" t="s">
        <v>145</v>
      </c>
      <c r="L15" s="18" t="s">
        <v>161</v>
      </c>
      <c r="M15" s="18" t="s">
        <v>729</v>
      </c>
      <c r="N15" s="18" t="s">
        <v>161</v>
      </c>
      <c r="O15" s="18" t="s">
        <v>729</v>
      </c>
    </row>
    <row r="16" spans="2:15" ht="13.5">
      <c r="B16" s="18" t="s">
        <v>163</v>
      </c>
      <c r="C16" s="18" t="s">
        <v>730</v>
      </c>
      <c r="D16" s="18" t="s">
        <v>159</v>
      </c>
      <c r="E16" s="18" t="s">
        <v>729</v>
      </c>
      <c r="F16" s="18" t="s">
        <v>159</v>
      </c>
      <c r="G16" s="18" t="s">
        <v>729</v>
      </c>
      <c r="H16" s="18" t="s">
        <v>805</v>
      </c>
      <c r="I16" s="18" t="s">
        <v>882</v>
      </c>
      <c r="J16" s="18" t="s">
        <v>152</v>
      </c>
      <c r="K16" s="18" t="s">
        <v>146</v>
      </c>
      <c r="L16" s="18" t="s">
        <v>163</v>
      </c>
      <c r="M16" s="18" t="s">
        <v>730</v>
      </c>
      <c r="N16" s="18" t="s">
        <v>163</v>
      </c>
      <c r="O16" s="18" t="s">
        <v>730</v>
      </c>
    </row>
    <row r="17" spans="2:15" ht="13.5">
      <c r="B17" s="18" t="s">
        <v>717</v>
      </c>
      <c r="C17" s="18" t="s">
        <v>731</v>
      </c>
      <c r="D17" s="18" t="s">
        <v>160</v>
      </c>
      <c r="E17" s="18" t="s">
        <v>730</v>
      </c>
      <c r="F17" s="18" t="s">
        <v>160</v>
      </c>
      <c r="G17" s="18" t="s">
        <v>730</v>
      </c>
      <c r="H17" s="18" t="s">
        <v>806</v>
      </c>
      <c r="I17" s="18" t="s">
        <v>883</v>
      </c>
      <c r="J17" s="18" t="s">
        <v>157</v>
      </c>
      <c r="K17" s="18" t="s">
        <v>148</v>
      </c>
      <c r="L17" s="18" t="s">
        <v>717</v>
      </c>
      <c r="M17" s="18" t="s">
        <v>731</v>
      </c>
      <c r="N17" s="18" t="s">
        <v>717</v>
      </c>
      <c r="O17" s="18" t="s">
        <v>731</v>
      </c>
    </row>
    <row r="18" spans="2:15" ht="13.5">
      <c r="B18" s="18" t="s">
        <v>721</v>
      </c>
      <c r="C18" s="18" t="s">
        <v>732</v>
      </c>
      <c r="D18" s="18" t="s">
        <v>898</v>
      </c>
      <c r="E18" s="18" t="s">
        <v>731</v>
      </c>
      <c r="F18" s="18" t="s">
        <v>898</v>
      </c>
      <c r="G18" s="18" t="s">
        <v>731</v>
      </c>
      <c r="H18" s="18" t="s">
        <v>807</v>
      </c>
      <c r="I18" s="18" t="s">
        <v>884</v>
      </c>
      <c r="J18" s="18" t="s">
        <v>158</v>
      </c>
      <c r="K18" s="18" t="s">
        <v>149</v>
      </c>
      <c r="L18" s="18" t="s">
        <v>721</v>
      </c>
      <c r="M18" s="18" t="s">
        <v>732</v>
      </c>
      <c r="N18" s="18" t="s">
        <v>721</v>
      </c>
      <c r="O18" s="18" t="s">
        <v>1104</v>
      </c>
    </row>
    <row r="19" spans="2:15" ht="13.5">
      <c r="B19" s="18" t="s">
        <v>722</v>
      </c>
      <c r="C19" s="18" t="s">
        <v>179</v>
      </c>
      <c r="D19" s="18" t="s">
        <v>161</v>
      </c>
      <c r="E19" s="18" t="s">
        <v>732</v>
      </c>
      <c r="F19" s="18" t="s">
        <v>161</v>
      </c>
      <c r="G19" s="18" t="s">
        <v>732</v>
      </c>
      <c r="H19" s="18" t="s">
        <v>808</v>
      </c>
      <c r="I19" s="18" t="s">
        <v>885</v>
      </c>
      <c r="J19" s="18" t="s">
        <v>159</v>
      </c>
      <c r="K19" s="18" t="s">
        <v>150</v>
      </c>
      <c r="L19" s="18" t="s">
        <v>722</v>
      </c>
      <c r="M19" s="18" t="s">
        <v>179</v>
      </c>
      <c r="N19" s="18" t="s">
        <v>722</v>
      </c>
      <c r="O19" s="18" t="s">
        <v>179</v>
      </c>
    </row>
    <row r="20" spans="2:15" ht="13.5">
      <c r="B20" s="18" t="s">
        <v>723</v>
      </c>
      <c r="C20" s="18" t="s">
        <v>180</v>
      </c>
      <c r="D20" s="18" t="s">
        <v>162</v>
      </c>
      <c r="E20" s="18" t="s">
        <v>179</v>
      </c>
      <c r="F20" s="18" t="s">
        <v>162</v>
      </c>
      <c r="G20" s="18" t="s">
        <v>179</v>
      </c>
      <c r="H20" s="18" t="s">
        <v>809</v>
      </c>
      <c r="I20" s="18" t="s">
        <v>886</v>
      </c>
      <c r="J20" s="18" t="s">
        <v>161</v>
      </c>
      <c r="K20" s="18" t="s">
        <v>730</v>
      </c>
      <c r="L20" s="18" t="s">
        <v>723</v>
      </c>
      <c r="M20" s="18" t="s">
        <v>180</v>
      </c>
      <c r="N20" s="18" t="s">
        <v>723</v>
      </c>
      <c r="O20" s="18" t="s">
        <v>180</v>
      </c>
    </row>
    <row r="21" spans="2:15" ht="13.5">
      <c r="B21" s="18" t="s">
        <v>724</v>
      </c>
      <c r="C21" s="18" t="s">
        <v>181</v>
      </c>
      <c r="D21" s="18" t="s">
        <v>163</v>
      </c>
      <c r="E21" s="18" t="s">
        <v>180</v>
      </c>
      <c r="F21" s="18" t="s">
        <v>163</v>
      </c>
      <c r="G21" s="18" t="s">
        <v>180</v>
      </c>
      <c r="H21" s="18" t="s">
        <v>810</v>
      </c>
      <c r="I21" s="18" t="s">
        <v>887</v>
      </c>
      <c r="J21" s="18" t="s">
        <v>163</v>
      </c>
      <c r="K21" s="18" t="s">
        <v>731</v>
      </c>
      <c r="L21" s="18" t="s">
        <v>724</v>
      </c>
      <c r="M21" s="18" t="s">
        <v>181</v>
      </c>
      <c r="N21" s="18" t="s">
        <v>1102</v>
      </c>
      <c r="O21" s="18" t="s">
        <v>181</v>
      </c>
    </row>
    <row r="22" spans="2:15" ht="13.5">
      <c r="B22" s="18" t="s">
        <v>164</v>
      </c>
      <c r="C22" s="18" t="s">
        <v>1215</v>
      </c>
      <c r="D22" s="18" t="s">
        <v>717</v>
      </c>
      <c r="E22" s="18" t="s">
        <v>181</v>
      </c>
      <c r="F22" s="18" t="s">
        <v>717</v>
      </c>
      <c r="G22" s="18" t="s">
        <v>181</v>
      </c>
      <c r="H22" s="18" t="s">
        <v>811</v>
      </c>
      <c r="I22" s="18" t="s">
        <v>888</v>
      </c>
      <c r="J22" s="18" t="s">
        <v>717</v>
      </c>
      <c r="K22" s="18" t="s">
        <v>732</v>
      </c>
      <c r="L22" s="18" t="s">
        <v>164</v>
      </c>
      <c r="M22" s="18" t="s">
        <v>1215</v>
      </c>
      <c r="N22" s="18" t="s">
        <v>164</v>
      </c>
      <c r="O22" s="18" t="s">
        <v>1215</v>
      </c>
    </row>
    <row r="23" spans="2:15" ht="13.5">
      <c r="B23" s="18" t="s">
        <v>165</v>
      </c>
      <c r="C23" s="18" t="s">
        <v>185</v>
      </c>
      <c r="D23" s="18" t="s">
        <v>721</v>
      </c>
      <c r="E23" s="18" t="s">
        <v>1215</v>
      </c>
      <c r="F23" s="18" t="s">
        <v>721</v>
      </c>
      <c r="G23" s="18" t="s">
        <v>1215</v>
      </c>
      <c r="H23" s="18" t="s">
        <v>812</v>
      </c>
      <c r="I23" s="18" t="s">
        <v>1260</v>
      </c>
      <c r="J23" s="18" t="s">
        <v>722</v>
      </c>
      <c r="K23" s="18" t="s">
        <v>179</v>
      </c>
      <c r="L23" s="18" t="s">
        <v>165</v>
      </c>
      <c r="M23" s="18" t="s">
        <v>185</v>
      </c>
      <c r="N23" s="18" t="s">
        <v>165</v>
      </c>
      <c r="O23" s="18" t="s">
        <v>185</v>
      </c>
    </row>
    <row r="24" spans="2:15" ht="13.5">
      <c r="B24" s="18" t="s">
        <v>166</v>
      </c>
      <c r="C24" s="18" t="s">
        <v>186</v>
      </c>
      <c r="D24" s="18" t="s">
        <v>722</v>
      </c>
      <c r="E24" s="18" t="s">
        <v>185</v>
      </c>
      <c r="F24" s="18" t="s">
        <v>722</v>
      </c>
      <c r="G24" s="18" t="s">
        <v>185</v>
      </c>
      <c r="H24" s="18" t="s">
        <v>813</v>
      </c>
      <c r="I24" s="18" t="s">
        <v>890</v>
      </c>
      <c r="J24" s="18" t="s">
        <v>723</v>
      </c>
      <c r="K24" s="18" t="s">
        <v>180</v>
      </c>
      <c r="L24" s="18" t="s">
        <v>166</v>
      </c>
      <c r="M24" s="18" t="s">
        <v>186</v>
      </c>
      <c r="N24" s="18" t="s">
        <v>166</v>
      </c>
      <c r="O24" s="18" t="s">
        <v>186</v>
      </c>
    </row>
    <row r="25" spans="2:15" ht="13.5">
      <c r="B25" s="18" t="s">
        <v>1213</v>
      </c>
      <c r="C25" s="18" t="s">
        <v>187</v>
      </c>
      <c r="D25" s="18" t="s">
        <v>723</v>
      </c>
      <c r="E25" s="18" t="s">
        <v>186</v>
      </c>
      <c r="F25" s="18" t="s">
        <v>723</v>
      </c>
      <c r="G25" s="18" t="s">
        <v>186</v>
      </c>
      <c r="H25" s="18" t="s">
        <v>814</v>
      </c>
      <c r="I25" s="18" t="s">
        <v>891</v>
      </c>
      <c r="J25" s="18" t="s">
        <v>724</v>
      </c>
      <c r="K25" s="18" t="s">
        <v>185</v>
      </c>
      <c r="L25" s="18" t="s">
        <v>1213</v>
      </c>
      <c r="M25" s="18" t="s">
        <v>187</v>
      </c>
      <c r="N25" s="18" t="s">
        <v>1213</v>
      </c>
      <c r="O25" s="18" t="s">
        <v>187</v>
      </c>
    </row>
    <row r="26" spans="2:15" ht="13.5">
      <c r="B26" s="18" t="s">
        <v>171</v>
      </c>
      <c r="C26" s="18" t="s">
        <v>188</v>
      </c>
      <c r="D26" s="18" t="s">
        <v>724</v>
      </c>
      <c r="E26" s="18" t="s">
        <v>187</v>
      </c>
      <c r="F26" s="18" t="s">
        <v>724</v>
      </c>
      <c r="G26" s="18" t="s">
        <v>187</v>
      </c>
      <c r="H26" s="18" t="s">
        <v>1259</v>
      </c>
      <c r="I26" s="18" t="s">
        <v>892</v>
      </c>
      <c r="J26" s="18" t="s">
        <v>164</v>
      </c>
      <c r="K26" s="18" t="s">
        <v>186</v>
      </c>
      <c r="L26" s="18" t="s">
        <v>171</v>
      </c>
      <c r="M26" s="18" t="s">
        <v>188</v>
      </c>
      <c r="N26" s="18" t="s">
        <v>171</v>
      </c>
      <c r="O26" s="18" t="s">
        <v>188</v>
      </c>
    </row>
    <row r="27" spans="2:15" ht="13.5">
      <c r="B27" s="18" t="s">
        <v>172</v>
      </c>
      <c r="C27" s="18" t="s">
        <v>189</v>
      </c>
      <c r="D27" s="18" t="s">
        <v>164</v>
      </c>
      <c r="E27" s="18" t="s">
        <v>188</v>
      </c>
      <c r="F27" s="18" t="s">
        <v>164</v>
      </c>
      <c r="G27" s="18" t="s">
        <v>188</v>
      </c>
      <c r="H27" s="18" t="s">
        <v>816</v>
      </c>
      <c r="I27" s="18" t="s">
        <v>1019</v>
      </c>
      <c r="J27" s="18" t="s">
        <v>165</v>
      </c>
      <c r="K27" s="18" t="s">
        <v>187</v>
      </c>
      <c r="L27" s="18" t="s">
        <v>172</v>
      </c>
      <c r="M27" s="19" t="s">
        <v>189</v>
      </c>
      <c r="N27" s="18" t="s">
        <v>172</v>
      </c>
      <c r="O27" s="18" t="s">
        <v>189</v>
      </c>
    </row>
    <row r="28" spans="2:15" ht="13.5">
      <c r="B28" s="18" t="s">
        <v>173</v>
      </c>
      <c r="C28" s="18" t="s">
        <v>190</v>
      </c>
      <c r="D28" s="18" t="s">
        <v>165</v>
      </c>
      <c r="E28" s="18" t="s">
        <v>189</v>
      </c>
      <c r="F28" s="18" t="s">
        <v>165</v>
      </c>
      <c r="G28" s="18" t="s">
        <v>189</v>
      </c>
      <c r="H28" s="18" t="s">
        <v>817</v>
      </c>
      <c r="I28" s="18" t="s">
        <v>794</v>
      </c>
      <c r="J28" s="18" t="s">
        <v>171</v>
      </c>
      <c r="K28" s="18" t="s">
        <v>188</v>
      </c>
      <c r="L28" s="18" t="s">
        <v>173</v>
      </c>
      <c r="M28" s="18" t="s">
        <v>190</v>
      </c>
      <c r="N28" s="18" t="s">
        <v>173</v>
      </c>
      <c r="O28" s="18" t="s">
        <v>190</v>
      </c>
    </row>
    <row r="29" spans="2:15" ht="13.5">
      <c r="B29" s="18" t="s">
        <v>174</v>
      </c>
      <c r="D29" s="18" t="s">
        <v>166</v>
      </c>
      <c r="E29" s="18" t="s">
        <v>190</v>
      </c>
      <c r="F29" s="18" t="s">
        <v>166</v>
      </c>
      <c r="G29" s="18" t="s">
        <v>190</v>
      </c>
      <c r="H29" s="18" t="s">
        <v>818</v>
      </c>
      <c r="I29" s="18" t="s">
        <v>850</v>
      </c>
      <c r="J29" s="18" t="s">
        <v>172</v>
      </c>
      <c r="K29" s="18" t="s">
        <v>189</v>
      </c>
      <c r="L29" s="18" t="s">
        <v>174</v>
      </c>
      <c r="M29" s="18"/>
      <c r="N29" s="18" t="s">
        <v>174</v>
      </c>
      <c r="O29" s="18"/>
    </row>
    <row r="30" spans="2:14" ht="13.5">
      <c r="B30" s="18" t="s">
        <v>175</v>
      </c>
      <c r="D30" s="18" t="s">
        <v>167</v>
      </c>
      <c r="E30" s="18"/>
      <c r="F30" s="18" t="s">
        <v>167</v>
      </c>
      <c r="G30" s="18"/>
      <c r="H30" s="18" t="s">
        <v>1018</v>
      </c>
      <c r="I30" s="18" t="s">
        <v>851</v>
      </c>
      <c r="J30" s="18" t="s">
        <v>173</v>
      </c>
      <c r="K30" t="s">
        <v>190</v>
      </c>
      <c r="L30" s="18" t="s">
        <v>175</v>
      </c>
      <c r="M30" s="18"/>
      <c r="N30" s="18" t="s">
        <v>175</v>
      </c>
    </row>
    <row r="31" spans="2:14" ht="13.5">
      <c r="B31" s="18" t="s">
        <v>176</v>
      </c>
      <c r="D31" s="18" t="s">
        <v>1213</v>
      </c>
      <c r="F31" s="18" t="s">
        <v>1213</v>
      </c>
      <c r="G31" s="18"/>
      <c r="H31" s="18" t="s">
        <v>794</v>
      </c>
      <c r="I31" t="s">
        <v>852</v>
      </c>
      <c r="J31" s="18" t="s">
        <v>174</v>
      </c>
      <c r="L31" s="18" t="s">
        <v>176</v>
      </c>
      <c r="M31" s="18"/>
      <c r="N31" s="18" t="s">
        <v>176</v>
      </c>
    </row>
    <row r="32" spans="2:14" ht="13.5">
      <c r="B32" s="18" t="s">
        <v>177</v>
      </c>
      <c r="D32" s="18" t="s">
        <v>171</v>
      </c>
      <c r="F32" s="18" t="s">
        <v>171</v>
      </c>
      <c r="G32" s="18"/>
      <c r="H32" s="18" t="s">
        <v>822</v>
      </c>
      <c r="I32" t="s">
        <v>854</v>
      </c>
      <c r="J32" s="18" t="s">
        <v>175</v>
      </c>
      <c r="L32" s="19" t="s">
        <v>177</v>
      </c>
      <c r="M32" s="18"/>
      <c r="N32" s="18" t="s">
        <v>177</v>
      </c>
    </row>
    <row r="33" spans="2:14" ht="13.5">
      <c r="B33" s="18" t="s">
        <v>178</v>
      </c>
      <c r="D33" s="18" t="s">
        <v>172</v>
      </c>
      <c r="F33" s="18" t="s">
        <v>172</v>
      </c>
      <c r="G33" s="18"/>
      <c r="H33" s="18" t="s">
        <v>823</v>
      </c>
      <c r="I33" t="s">
        <v>855</v>
      </c>
      <c r="J33" s="18" t="s">
        <v>176</v>
      </c>
      <c r="L33" s="18" t="s">
        <v>178</v>
      </c>
      <c r="N33" s="18" t="s">
        <v>178</v>
      </c>
    </row>
    <row r="34" spans="4:14" ht="13.5">
      <c r="D34" s="18" t="s">
        <v>173</v>
      </c>
      <c r="F34" s="18" t="s">
        <v>173</v>
      </c>
      <c r="G34" s="18"/>
      <c r="H34" s="18" t="s">
        <v>824</v>
      </c>
      <c r="I34" t="s">
        <v>856</v>
      </c>
      <c r="J34" s="18" t="s">
        <v>177</v>
      </c>
      <c r="L34" s="18"/>
      <c r="N34" s="18"/>
    </row>
    <row r="35" spans="4:12" ht="13.5">
      <c r="D35" s="18" t="s">
        <v>174</v>
      </c>
      <c r="F35" s="18" t="s">
        <v>174</v>
      </c>
      <c r="G35" s="19"/>
      <c r="H35" s="18" t="s">
        <v>827</v>
      </c>
      <c r="I35" t="s">
        <v>858</v>
      </c>
      <c r="J35" t="s">
        <v>178</v>
      </c>
      <c r="L35" s="18"/>
    </row>
    <row r="36" spans="4:12" ht="13.5">
      <c r="D36" s="18" t="s">
        <v>175</v>
      </c>
      <c r="F36" s="18" t="s">
        <v>175</v>
      </c>
      <c r="G36" s="18"/>
      <c r="H36" t="s">
        <v>828</v>
      </c>
      <c r="I36" t="s">
        <v>859</v>
      </c>
      <c r="L36" s="18"/>
    </row>
    <row r="37" spans="4:12" ht="13.5">
      <c r="D37" s="18" t="s">
        <v>176</v>
      </c>
      <c r="F37" s="18" t="s">
        <v>176</v>
      </c>
      <c r="G37" s="18"/>
      <c r="H37" t="s">
        <v>829</v>
      </c>
      <c r="I37" t="s">
        <v>860</v>
      </c>
      <c r="L37" s="18"/>
    </row>
    <row r="38" spans="4:9" ht="13.5">
      <c r="D38" s="18" t="s">
        <v>177</v>
      </c>
      <c r="F38" s="18" t="s">
        <v>177</v>
      </c>
      <c r="G38" s="18"/>
      <c r="H38" t="s">
        <v>830</v>
      </c>
      <c r="I38" t="s">
        <v>861</v>
      </c>
    </row>
    <row r="39" spans="4:9" ht="13.5">
      <c r="D39" s="18" t="s">
        <v>178</v>
      </c>
      <c r="F39" s="18" t="s">
        <v>178</v>
      </c>
      <c r="G39" s="18"/>
      <c r="H39" t="s">
        <v>831</v>
      </c>
      <c r="I39" t="s">
        <v>862</v>
      </c>
    </row>
    <row r="40" spans="4:9" ht="13.5">
      <c r="D40" s="18"/>
      <c r="F40" s="18"/>
      <c r="G40" s="18"/>
      <c r="H40" t="s">
        <v>834</v>
      </c>
      <c r="I40" t="s">
        <v>863</v>
      </c>
    </row>
    <row r="41" spans="6:9" ht="13.5">
      <c r="F41" s="18"/>
      <c r="G41" s="18"/>
      <c r="H41" t="s">
        <v>836</v>
      </c>
      <c r="I41" t="s">
        <v>1220</v>
      </c>
    </row>
    <row r="42" spans="6:9" ht="13.5">
      <c r="F42" s="18"/>
      <c r="G42" s="18"/>
      <c r="H42" t="s">
        <v>837</v>
      </c>
      <c r="I42" t="s">
        <v>866</v>
      </c>
    </row>
    <row r="43" spans="6:9" ht="13.5">
      <c r="F43" s="18"/>
      <c r="G43" s="18"/>
      <c r="H43" t="s">
        <v>838</v>
      </c>
      <c r="I43" t="s">
        <v>867</v>
      </c>
    </row>
    <row r="44" spans="6:9" ht="13.5">
      <c r="F44" s="18"/>
      <c r="G44" s="18"/>
      <c r="H44" t="s">
        <v>839</v>
      </c>
      <c r="I44" t="s">
        <v>868</v>
      </c>
    </row>
    <row r="45" spans="6:9" ht="13.5">
      <c r="F45" s="18"/>
      <c r="G45" s="18"/>
      <c r="H45" t="s">
        <v>840</v>
      </c>
      <c r="I45" t="s">
        <v>869</v>
      </c>
    </row>
    <row r="46" spans="6:9" ht="13.5">
      <c r="F46" s="18"/>
      <c r="G46" s="18"/>
      <c r="H46" t="s">
        <v>1217</v>
      </c>
      <c r="I46" t="s">
        <v>870</v>
      </c>
    </row>
    <row r="47" spans="6:9" ht="13.5">
      <c r="F47" s="18"/>
      <c r="G47" s="18"/>
      <c r="H47" t="s">
        <v>844</v>
      </c>
      <c r="I47" t="s">
        <v>871</v>
      </c>
    </row>
    <row r="48" spans="6:8" ht="13.5">
      <c r="F48" s="18"/>
      <c r="G48" s="18"/>
      <c r="H48" t="s">
        <v>845</v>
      </c>
    </row>
    <row r="49" spans="6:8" ht="13.5">
      <c r="F49" s="18"/>
      <c r="G49" s="18"/>
      <c r="H49" t="s">
        <v>846</v>
      </c>
    </row>
    <row r="50" spans="6:8" ht="13.5">
      <c r="F50" s="18"/>
      <c r="G50" s="18"/>
      <c r="H50" t="s">
        <v>1004</v>
      </c>
    </row>
    <row r="51" spans="6:8" ht="13.5">
      <c r="F51" s="18"/>
      <c r="H51" t="s">
        <v>847</v>
      </c>
    </row>
    <row r="52" spans="6:8" ht="13.5">
      <c r="F52" s="18"/>
      <c r="H52" t="s">
        <v>1006</v>
      </c>
    </row>
    <row r="53" ht="13.5">
      <c r="H53" t="s">
        <v>848</v>
      </c>
    </row>
    <row r="54" ht="13.5">
      <c r="H54" t="s">
        <v>849</v>
      </c>
    </row>
  </sheetData>
  <sheetProtection/>
  <mergeCells count="8">
    <mergeCell ref="P2:Q2"/>
    <mergeCell ref="B2:C2"/>
    <mergeCell ref="N2:O2"/>
    <mergeCell ref="L2:M2"/>
    <mergeCell ref="J2:K2"/>
    <mergeCell ref="H2:I2"/>
    <mergeCell ref="F2:G2"/>
    <mergeCell ref="D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23"/>
  <sheetViews>
    <sheetView zoomScale="85" zoomScaleNormal="85" zoomScalePageLayoutView="0" workbookViewId="0" topLeftCell="A61">
      <selection activeCell="B64" sqref="B64"/>
    </sheetView>
  </sheetViews>
  <sheetFormatPr defaultColWidth="9.00390625" defaultRowHeight="13.5"/>
  <cols>
    <col min="1" max="1" width="35.50390625" style="0" bestFit="1" customWidth="1"/>
    <col min="2" max="2" width="25.75390625" style="12" customWidth="1"/>
  </cols>
  <sheetData>
    <row r="1" spans="1:3" ht="13.5">
      <c r="A1" t="s">
        <v>718</v>
      </c>
      <c r="B1" s="12" t="s">
        <v>191</v>
      </c>
      <c r="C1">
        <v>7</v>
      </c>
    </row>
    <row r="2" spans="1:3" ht="13.5">
      <c r="A2" t="s">
        <v>716</v>
      </c>
      <c r="B2" s="12" t="s">
        <v>192</v>
      </c>
      <c r="C2">
        <v>7</v>
      </c>
    </row>
    <row r="3" spans="1:3" ht="13.5">
      <c r="A3" t="s">
        <v>719</v>
      </c>
      <c r="B3" s="12" t="s">
        <v>193</v>
      </c>
      <c r="C3">
        <v>7</v>
      </c>
    </row>
    <row r="4" spans="1:3" ht="13.5">
      <c r="A4" t="s">
        <v>720</v>
      </c>
      <c r="B4" s="12" t="s">
        <v>712</v>
      </c>
      <c r="C4">
        <v>7</v>
      </c>
    </row>
    <row r="5" spans="1:3" ht="13.5">
      <c r="A5" t="s">
        <v>1095</v>
      </c>
      <c r="B5" s="12" t="s">
        <v>1094</v>
      </c>
      <c r="C5">
        <v>7</v>
      </c>
    </row>
    <row r="6" spans="1:3" ht="13.5">
      <c r="A6" t="s">
        <v>151</v>
      </c>
      <c r="B6" s="12" t="s">
        <v>710</v>
      </c>
      <c r="C6">
        <v>7</v>
      </c>
    </row>
    <row r="7" spans="1:3" ht="13.5">
      <c r="A7" t="s">
        <v>152</v>
      </c>
      <c r="B7" s="12" t="s">
        <v>711</v>
      </c>
      <c r="C7">
        <v>7</v>
      </c>
    </row>
    <row r="8" spans="1:3" ht="13.5">
      <c r="A8" t="s">
        <v>153</v>
      </c>
      <c r="B8" s="12" t="s">
        <v>194</v>
      </c>
      <c r="C8">
        <v>7</v>
      </c>
    </row>
    <row r="9" spans="1:3" ht="13.5">
      <c r="A9" t="s">
        <v>896</v>
      </c>
      <c r="B9" s="12" t="s">
        <v>897</v>
      </c>
      <c r="C9">
        <v>7</v>
      </c>
    </row>
    <row r="10" spans="1:3" ht="13.5">
      <c r="A10" t="s">
        <v>154</v>
      </c>
      <c r="B10" s="12" t="s">
        <v>195</v>
      </c>
      <c r="C10">
        <v>7</v>
      </c>
    </row>
    <row r="11" spans="1:2" ht="13.5">
      <c r="A11" t="s">
        <v>155</v>
      </c>
      <c r="B11" s="12" t="s">
        <v>713</v>
      </c>
    </row>
    <row r="12" spans="1:3" ht="13.5">
      <c r="A12" t="s">
        <v>156</v>
      </c>
      <c r="B12" s="12" t="s">
        <v>196</v>
      </c>
      <c r="C12">
        <v>5</v>
      </c>
    </row>
    <row r="13" spans="1:3" ht="13.5">
      <c r="A13" t="s">
        <v>157</v>
      </c>
      <c r="B13" s="12" t="s">
        <v>197</v>
      </c>
      <c r="C13">
        <v>5</v>
      </c>
    </row>
    <row r="14" spans="1:3" ht="13.5">
      <c r="A14" t="s">
        <v>158</v>
      </c>
      <c r="B14" s="12" t="s">
        <v>198</v>
      </c>
      <c r="C14">
        <v>5</v>
      </c>
    </row>
    <row r="15" spans="1:3" ht="13.5">
      <c r="A15" t="s">
        <v>159</v>
      </c>
      <c r="B15" s="12" t="s">
        <v>199</v>
      </c>
      <c r="C15">
        <v>5</v>
      </c>
    </row>
    <row r="16" spans="1:3" ht="13.5">
      <c r="A16" t="s">
        <v>160</v>
      </c>
      <c r="B16" s="12" t="s">
        <v>200</v>
      </c>
      <c r="C16">
        <v>5</v>
      </c>
    </row>
    <row r="17" spans="1:3" ht="13.5">
      <c r="A17" t="s">
        <v>898</v>
      </c>
      <c r="B17" s="12" t="s">
        <v>899</v>
      </c>
      <c r="C17">
        <v>5</v>
      </c>
    </row>
    <row r="18" spans="1:3" ht="13.5">
      <c r="A18" t="s">
        <v>161</v>
      </c>
      <c r="B18" s="12" t="s">
        <v>201</v>
      </c>
      <c r="C18">
        <v>5</v>
      </c>
    </row>
    <row r="19" spans="1:3" ht="13.5">
      <c r="A19" t="s">
        <v>162</v>
      </c>
      <c r="B19" s="12" t="s">
        <v>202</v>
      </c>
      <c r="C19">
        <v>5</v>
      </c>
    </row>
    <row r="20" spans="1:3" ht="13.5">
      <c r="A20" t="s">
        <v>163</v>
      </c>
      <c r="B20" s="12" t="s">
        <v>203</v>
      </c>
      <c r="C20">
        <v>5</v>
      </c>
    </row>
    <row r="21" spans="1:3" ht="13.5">
      <c r="A21" t="s">
        <v>900</v>
      </c>
      <c r="B21" s="12" t="s">
        <v>204</v>
      </c>
      <c r="C21">
        <v>5</v>
      </c>
    </row>
    <row r="22" spans="1:3" ht="13.5">
      <c r="A22" t="s">
        <v>726</v>
      </c>
      <c r="B22" s="12" t="s">
        <v>191</v>
      </c>
      <c r="C22">
        <v>7</v>
      </c>
    </row>
    <row r="23" spans="1:3" ht="13.5">
      <c r="A23" t="s">
        <v>727</v>
      </c>
      <c r="B23" s="12" t="s">
        <v>192</v>
      </c>
      <c r="C23">
        <v>7</v>
      </c>
    </row>
    <row r="24" spans="1:3" ht="13.5">
      <c r="A24" t="s">
        <v>728</v>
      </c>
      <c r="B24" s="12" t="s">
        <v>712</v>
      </c>
      <c r="C24">
        <v>7</v>
      </c>
    </row>
    <row r="25" spans="1:3" ht="13.5">
      <c r="A25" t="s">
        <v>1096</v>
      </c>
      <c r="B25" s="12" t="s">
        <v>1094</v>
      </c>
      <c r="C25">
        <v>7</v>
      </c>
    </row>
    <row r="26" spans="1:3" ht="13.5">
      <c r="A26" t="s">
        <v>140</v>
      </c>
      <c r="B26" s="12" t="s">
        <v>710</v>
      </c>
      <c r="C26">
        <v>7</v>
      </c>
    </row>
    <row r="27" spans="1:3" ht="13.5">
      <c r="A27" t="s">
        <v>141</v>
      </c>
      <c r="B27" s="12" t="s">
        <v>205</v>
      </c>
      <c r="C27">
        <v>7</v>
      </c>
    </row>
    <row r="28" spans="1:3" ht="13.5">
      <c r="A28" t="s">
        <v>142</v>
      </c>
      <c r="B28" s="12" t="s">
        <v>206</v>
      </c>
      <c r="C28">
        <v>7</v>
      </c>
    </row>
    <row r="29" spans="1:2" ht="13.5">
      <c r="A29" t="s">
        <v>143</v>
      </c>
      <c r="B29" s="12" t="s">
        <v>713</v>
      </c>
    </row>
    <row r="30" spans="1:3" ht="13.5">
      <c r="A30" t="s">
        <v>144</v>
      </c>
      <c r="B30" s="12" t="s">
        <v>196</v>
      </c>
      <c r="C30">
        <v>5</v>
      </c>
    </row>
    <row r="31" spans="1:3" ht="13.5">
      <c r="A31" t="s">
        <v>145</v>
      </c>
      <c r="B31" s="12" t="s">
        <v>197</v>
      </c>
      <c r="C31">
        <v>5</v>
      </c>
    </row>
    <row r="32" spans="1:3" ht="13.5">
      <c r="A32" t="s">
        <v>146</v>
      </c>
      <c r="B32" s="12" t="s">
        <v>198</v>
      </c>
      <c r="C32">
        <v>5</v>
      </c>
    </row>
    <row r="33" spans="1:3" ht="13.5">
      <c r="A33" t="s">
        <v>147</v>
      </c>
      <c r="B33" s="12" t="s">
        <v>199</v>
      </c>
      <c r="C33">
        <v>5</v>
      </c>
    </row>
    <row r="34" spans="1:3" ht="13.5">
      <c r="A34" t="s">
        <v>148</v>
      </c>
      <c r="B34" s="12" t="s">
        <v>207</v>
      </c>
      <c r="C34">
        <v>5</v>
      </c>
    </row>
    <row r="35" spans="1:3" ht="13.5">
      <c r="A35" t="s">
        <v>149</v>
      </c>
      <c r="B35" s="12" t="s">
        <v>208</v>
      </c>
      <c r="C35">
        <v>5</v>
      </c>
    </row>
    <row r="36" spans="1:3" ht="13.5">
      <c r="A36" t="s">
        <v>150</v>
      </c>
      <c r="B36" s="12" t="s">
        <v>209</v>
      </c>
      <c r="C36">
        <v>5</v>
      </c>
    </row>
    <row r="37" spans="1:3" ht="13.5">
      <c r="A37" t="s">
        <v>721</v>
      </c>
      <c r="B37" s="12" t="s">
        <v>210</v>
      </c>
      <c r="C37">
        <v>7</v>
      </c>
    </row>
    <row r="38" spans="1:3" ht="13.5">
      <c r="A38" t="s">
        <v>722</v>
      </c>
      <c r="B38" s="12" t="s">
        <v>211</v>
      </c>
      <c r="C38">
        <v>7</v>
      </c>
    </row>
    <row r="39" spans="1:3" ht="13.5">
      <c r="A39" t="s">
        <v>723</v>
      </c>
      <c r="B39" s="12" t="s">
        <v>212</v>
      </c>
      <c r="C39">
        <v>7</v>
      </c>
    </row>
    <row r="40" spans="1:3" ht="13.5">
      <c r="A40" t="s">
        <v>724</v>
      </c>
      <c r="B40" s="12" t="s">
        <v>712</v>
      </c>
      <c r="C40">
        <v>7</v>
      </c>
    </row>
    <row r="41" spans="1:3" ht="13.5">
      <c r="A41" t="s">
        <v>1097</v>
      </c>
      <c r="B41" s="12" t="s">
        <v>1098</v>
      </c>
      <c r="C41">
        <v>7</v>
      </c>
    </row>
    <row r="42" spans="1:3" ht="13.5">
      <c r="A42" t="s">
        <v>164</v>
      </c>
      <c r="B42" s="12" t="s">
        <v>710</v>
      </c>
      <c r="C42">
        <v>7</v>
      </c>
    </row>
    <row r="43" spans="1:3" ht="13.5">
      <c r="A43" t="s">
        <v>165</v>
      </c>
      <c r="B43" s="12" t="s">
        <v>711</v>
      </c>
      <c r="C43">
        <v>7</v>
      </c>
    </row>
    <row r="44" spans="1:3" ht="13.5">
      <c r="A44" t="s">
        <v>166</v>
      </c>
      <c r="B44" s="12" t="s">
        <v>213</v>
      </c>
      <c r="C44">
        <v>7</v>
      </c>
    </row>
    <row r="45" spans="1:3" ht="13.5">
      <c r="A45" t="s">
        <v>167</v>
      </c>
      <c r="B45" s="12" t="s">
        <v>214</v>
      </c>
      <c r="C45">
        <v>7</v>
      </c>
    </row>
    <row r="46" spans="1:3" ht="13.5">
      <c r="A46" t="s">
        <v>168</v>
      </c>
      <c r="B46" s="12" t="s">
        <v>215</v>
      </c>
      <c r="C46">
        <v>7</v>
      </c>
    </row>
    <row r="47" spans="1:3" ht="13.5">
      <c r="A47" t="s">
        <v>169</v>
      </c>
      <c r="B47" s="12" t="s">
        <v>713</v>
      </c>
      <c r="C47">
        <v>5</v>
      </c>
    </row>
    <row r="48" spans="1:3" ht="13.5">
      <c r="A48" t="s">
        <v>1214</v>
      </c>
      <c r="B48" s="12" t="s">
        <v>216</v>
      </c>
      <c r="C48">
        <v>5</v>
      </c>
    </row>
    <row r="49" spans="1:3" ht="13.5">
      <c r="A49" t="s">
        <v>171</v>
      </c>
      <c r="B49" s="12" t="s">
        <v>217</v>
      </c>
      <c r="C49">
        <v>5</v>
      </c>
    </row>
    <row r="50" spans="1:3" ht="13.5">
      <c r="A50" t="s">
        <v>172</v>
      </c>
      <c r="B50" s="12" t="s">
        <v>218</v>
      </c>
      <c r="C50">
        <v>5</v>
      </c>
    </row>
    <row r="51" spans="1:3" ht="13.5">
      <c r="A51" t="s">
        <v>173</v>
      </c>
      <c r="B51" s="12" t="s">
        <v>219</v>
      </c>
      <c r="C51">
        <v>5</v>
      </c>
    </row>
    <row r="52" spans="1:3" ht="13.5">
      <c r="A52" t="s">
        <v>174</v>
      </c>
      <c r="B52" s="12" t="s">
        <v>1059</v>
      </c>
      <c r="C52">
        <v>5</v>
      </c>
    </row>
    <row r="53" spans="1:3" ht="13.5">
      <c r="A53" t="s">
        <v>175</v>
      </c>
      <c r="B53" s="12" t="s">
        <v>220</v>
      </c>
      <c r="C53">
        <v>5</v>
      </c>
    </row>
    <row r="54" spans="1:3" ht="13.5">
      <c r="A54" t="s">
        <v>176</v>
      </c>
      <c r="B54" s="12" t="s">
        <v>1060</v>
      </c>
      <c r="C54">
        <v>5</v>
      </c>
    </row>
    <row r="55" spans="1:3" ht="13.5">
      <c r="A55" t="s">
        <v>177</v>
      </c>
      <c r="B55" s="12" t="s">
        <v>221</v>
      </c>
      <c r="C55">
        <v>5</v>
      </c>
    </row>
    <row r="56" spans="1:3" ht="13.5">
      <c r="A56" t="s">
        <v>178</v>
      </c>
      <c r="B56" s="12" t="s">
        <v>222</v>
      </c>
      <c r="C56">
        <v>5</v>
      </c>
    </row>
    <row r="57" spans="1:3" ht="13.5">
      <c r="A57" t="s">
        <v>1018</v>
      </c>
      <c r="B57" s="12" t="s">
        <v>1055</v>
      </c>
      <c r="C57">
        <v>5</v>
      </c>
    </row>
    <row r="58" spans="1:3" ht="13.5">
      <c r="A58" t="s">
        <v>729</v>
      </c>
      <c r="B58" s="12" t="s">
        <v>210</v>
      </c>
      <c r="C58">
        <v>7</v>
      </c>
    </row>
    <row r="59" spans="1:3" ht="13.5">
      <c r="A59" t="s">
        <v>730</v>
      </c>
      <c r="B59" s="12" t="s">
        <v>211</v>
      </c>
      <c r="C59">
        <v>7</v>
      </c>
    </row>
    <row r="60" spans="1:3" ht="13.5">
      <c r="A60" t="s">
        <v>731</v>
      </c>
      <c r="B60" s="12" t="s">
        <v>212</v>
      </c>
      <c r="C60">
        <v>7</v>
      </c>
    </row>
    <row r="61" spans="1:3" ht="13.5">
      <c r="A61" t="s">
        <v>732</v>
      </c>
      <c r="B61" s="12" t="s">
        <v>712</v>
      </c>
      <c r="C61">
        <v>7</v>
      </c>
    </row>
    <row r="62" spans="1:3" ht="13.5">
      <c r="A62" t="s">
        <v>1099</v>
      </c>
      <c r="B62" s="12" t="s">
        <v>1098</v>
      </c>
      <c r="C62">
        <v>7</v>
      </c>
    </row>
    <row r="63" spans="1:3" ht="13.5">
      <c r="A63" t="s">
        <v>179</v>
      </c>
      <c r="B63" s="12" t="s">
        <v>710</v>
      </c>
      <c r="C63">
        <v>7</v>
      </c>
    </row>
    <row r="64" spans="1:3" ht="13.5">
      <c r="A64" t="s">
        <v>180</v>
      </c>
      <c r="B64" s="12" t="s">
        <v>711</v>
      </c>
      <c r="C64">
        <v>7</v>
      </c>
    </row>
    <row r="65" spans="1:3" ht="13.5">
      <c r="A65" t="s">
        <v>181</v>
      </c>
      <c r="B65" s="12" t="s">
        <v>223</v>
      </c>
      <c r="C65">
        <v>7</v>
      </c>
    </row>
    <row r="66" spans="1:3" ht="13.5">
      <c r="A66" t="s">
        <v>182</v>
      </c>
      <c r="B66" s="12" t="s">
        <v>224</v>
      </c>
      <c r="C66">
        <v>7</v>
      </c>
    </row>
    <row r="67" spans="1:2" ht="13.5">
      <c r="A67" t="s">
        <v>183</v>
      </c>
      <c r="B67" s="12" t="s">
        <v>713</v>
      </c>
    </row>
    <row r="68" spans="1:3" ht="13.5">
      <c r="A68" t="s">
        <v>1216</v>
      </c>
      <c r="B68" s="12" t="s">
        <v>216</v>
      </c>
      <c r="C68">
        <v>5</v>
      </c>
    </row>
    <row r="69" spans="1:3" ht="13.5">
      <c r="A69" t="s">
        <v>185</v>
      </c>
      <c r="B69" s="12" t="s">
        <v>217</v>
      </c>
      <c r="C69">
        <v>5</v>
      </c>
    </row>
    <row r="70" spans="1:3" ht="13.5">
      <c r="A70" t="s">
        <v>186</v>
      </c>
      <c r="B70" s="12" t="s">
        <v>218</v>
      </c>
      <c r="C70">
        <v>5</v>
      </c>
    </row>
    <row r="71" spans="1:3" ht="13.5">
      <c r="A71" t="s">
        <v>187</v>
      </c>
      <c r="B71" s="12" t="s">
        <v>219</v>
      </c>
      <c r="C71">
        <v>5</v>
      </c>
    </row>
    <row r="72" spans="1:3" ht="13.5">
      <c r="A72" t="s">
        <v>188</v>
      </c>
      <c r="B72" s="12" t="s">
        <v>225</v>
      </c>
      <c r="C72">
        <v>5</v>
      </c>
    </row>
    <row r="73" spans="1:3" ht="13.5">
      <c r="A73" t="s">
        <v>189</v>
      </c>
      <c r="B73" s="12" t="s">
        <v>226</v>
      </c>
      <c r="C73">
        <v>5</v>
      </c>
    </row>
    <row r="74" spans="1:3" ht="13.5">
      <c r="A74" t="s">
        <v>190</v>
      </c>
      <c r="B74" s="12" t="s">
        <v>227</v>
      </c>
      <c r="C74">
        <v>5</v>
      </c>
    </row>
    <row r="75" spans="1:2" ht="13.5">
      <c r="A75" t="s">
        <v>1019</v>
      </c>
      <c r="B75" s="12" t="s">
        <v>1054</v>
      </c>
    </row>
    <row r="76" spans="1:3" ht="13.5">
      <c r="A76" t="s">
        <v>1435</v>
      </c>
      <c r="B76" s="12" t="s">
        <v>1445</v>
      </c>
      <c r="C76">
        <v>8</v>
      </c>
    </row>
    <row r="77" spans="1:3" ht="13.5">
      <c r="A77" t="s">
        <v>1436</v>
      </c>
      <c r="B77" s="12" t="s">
        <v>1446</v>
      </c>
      <c r="C77">
        <v>8</v>
      </c>
    </row>
    <row r="78" spans="1:3" ht="13.5">
      <c r="A78" t="s">
        <v>1437</v>
      </c>
      <c r="B78" s="12" t="s">
        <v>1447</v>
      </c>
      <c r="C78">
        <v>8</v>
      </c>
    </row>
    <row r="79" spans="1:3" ht="13.5">
      <c r="A79" t="s">
        <v>1438</v>
      </c>
      <c r="B79" s="12" t="s">
        <v>1448</v>
      </c>
      <c r="C79">
        <v>8</v>
      </c>
    </row>
    <row r="80" spans="1:3" ht="13.5">
      <c r="A80" t="s">
        <v>1439</v>
      </c>
      <c r="B80" s="12" t="s">
        <v>1449</v>
      </c>
      <c r="C80">
        <v>8</v>
      </c>
    </row>
    <row r="81" spans="1:3" ht="13.5">
      <c r="A81" s="127" t="s">
        <v>1440</v>
      </c>
      <c r="B81" s="12" t="s">
        <v>1445</v>
      </c>
      <c r="C81">
        <v>8</v>
      </c>
    </row>
    <row r="82" spans="1:3" ht="13.5">
      <c r="A82" s="127" t="s">
        <v>1441</v>
      </c>
      <c r="B82" s="12" t="s">
        <v>1450</v>
      </c>
      <c r="C82">
        <v>8</v>
      </c>
    </row>
    <row r="83" spans="1:3" ht="13.5">
      <c r="A83" s="127" t="s">
        <v>1442</v>
      </c>
      <c r="B83" s="12" t="s">
        <v>1447</v>
      </c>
      <c r="C83">
        <v>8</v>
      </c>
    </row>
    <row r="84" spans="1:3" ht="13.5">
      <c r="A84" s="127" t="s">
        <v>1443</v>
      </c>
      <c r="B84" s="12" t="s">
        <v>1448</v>
      </c>
      <c r="C84">
        <v>8</v>
      </c>
    </row>
    <row r="85" spans="1:3" ht="13.5">
      <c r="A85" s="127" t="s">
        <v>1444</v>
      </c>
      <c r="B85" s="12" t="s">
        <v>1451</v>
      </c>
      <c r="C85">
        <v>8</v>
      </c>
    </row>
    <row r="86" spans="1:3" ht="13.5">
      <c r="A86" t="s">
        <v>795</v>
      </c>
      <c r="B86" s="12" t="s">
        <v>901</v>
      </c>
      <c r="C86">
        <v>7</v>
      </c>
    </row>
    <row r="87" spans="1:3" ht="13.5">
      <c r="A87" t="s">
        <v>796</v>
      </c>
      <c r="B87" s="12" t="s">
        <v>902</v>
      </c>
      <c r="C87">
        <v>7</v>
      </c>
    </row>
    <row r="88" spans="1:3" ht="13.5">
      <c r="A88" t="s">
        <v>797</v>
      </c>
      <c r="B88" s="12" t="s">
        <v>903</v>
      </c>
      <c r="C88">
        <v>7</v>
      </c>
    </row>
    <row r="89" spans="1:3" ht="13.5">
      <c r="A89" t="s">
        <v>798</v>
      </c>
      <c r="B89" s="12" t="s">
        <v>904</v>
      </c>
      <c r="C89">
        <v>7</v>
      </c>
    </row>
    <row r="90" spans="1:3" ht="13.5">
      <c r="A90" t="s">
        <v>799</v>
      </c>
      <c r="B90" s="12" t="s">
        <v>905</v>
      </c>
      <c r="C90">
        <v>7</v>
      </c>
    </row>
    <row r="91" spans="1:3" ht="13.5">
      <c r="A91" t="s">
        <v>800</v>
      </c>
      <c r="B91" s="12" t="s">
        <v>906</v>
      </c>
      <c r="C91">
        <v>7</v>
      </c>
    </row>
    <row r="92" spans="1:3" ht="13.5">
      <c r="A92" t="s">
        <v>907</v>
      </c>
      <c r="B92" s="12" t="s">
        <v>908</v>
      </c>
      <c r="C92">
        <v>7</v>
      </c>
    </row>
    <row r="93" spans="1:3" ht="13.5">
      <c r="A93" t="s">
        <v>909</v>
      </c>
      <c r="B93" s="12" t="s">
        <v>910</v>
      </c>
      <c r="C93">
        <v>7</v>
      </c>
    </row>
    <row r="94" spans="1:3" ht="13.5">
      <c r="A94" t="s">
        <v>801</v>
      </c>
      <c r="B94" s="12" t="s">
        <v>911</v>
      </c>
      <c r="C94">
        <v>7</v>
      </c>
    </row>
    <row r="95" spans="1:2" ht="13.5">
      <c r="A95" t="s">
        <v>912</v>
      </c>
      <c r="B95" s="12" t="s">
        <v>913</v>
      </c>
    </row>
    <row r="96" spans="1:3" ht="13.5">
      <c r="A96" t="s">
        <v>914</v>
      </c>
      <c r="B96" s="12" t="s">
        <v>915</v>
      </c>
      <c r="C96">
        <v>5</v>
      </c>
    </row>
    <row r="97" spans="1:3" ht="13.5">
      <c r="A97" t="s">
        <v>802</v>
      </c>
      <c r="B97" s="12" t="s">
        <v>916</v>
      </c>
      <c r="C97">
        <v>5</v>
      </c>
    </row>
    <row r="98" spans="1:3" ht="13.5">
      <c r="A98" t="s">
        <v>803</v>
      </c>
      <c r="B98" s="12" t="s">
        <v>917</v>
      </c>
      <c r="C98">
        <v>5</v>
      </c>
    </row>
    <row r="99" spans="1:3" ht="13.5">
      <c r="A99" t="s">
        <v>804</v>
      </c>
      <c r="B99" s="12" t="s">
        <v>918</v>
      </c>
      <c r="C99">
        <v>5</v>
      </c>
    </row>
    <row r="100" spans="1:3" ht="13.5">
      <c r="A100" t="s">
        <v>919</v>
      </c>
      <c r="B100" s="12" t="s">
        <v>200</v>
      </c>
      <c r="C100">
        <v>5</v>
      </c>
    </row>
    <row r="101" spans="1:3" ht="13.5">
      <c r="A101" t="s">
        <v>920</v>
      </c>
      <c r="B101" s="12" t="s">
        <v>899</v>
      </c>
      <c r="C101">
        <v>5</v>
      </c>
    </row>
    <row r="102" spans="1:3" ht="13.5">
      <c r="A102" t="s">
        <v>805</v>
      </c>
      <c r="B102" s="12" t="s">
        <v>921</v>
      </c>
      <c r="C102">
        <v>5</v>
      </c>
    </row>
    <row r="103" spans="1:3" ht="13.5">
      <c r="A103" t="s">
        <v>922</v>
      </c>
      <c r="B103" s="12" t="s">
        <v>202</v>
      </c>
      <c r="C103">
        <v>5</v>
      </c>
    </row>
    <row r="104" spans="1:3" ht="13.5">
      <c r="A104" t="s">
        <v>806</v>
      </c>
      <c r="B104" s="12" t="s">
        <v>923</v>
      </c>
      <c r="C104">
        <v>5</v>
      </c>
    </row>
    <row r="105" spans="1:3" ht="13.5">
      <c r="A105" t="s">
        <v>807</v>
      </c>
      <c r="B105" s="12" t="s">
        <v>924</v>
      </c>
      <c r="C105">
        <v>5</v>
      </c>
    </row>
    <row r="106" spans="1:3" ht="13.5">
      <c r="A106" t="s">
        <v>872</v>
      </c>
      <c r="B106" s="12" t="s">
        <v>901</v>
      </c>
      <c r="C106">
        <v>7</v>
      </c>
    </row>
    <row r="107" spans="1:3" ht="13.5">
      <c r="A107" t="s">
        <v>873</v>
      </c>
      <c r="B107" s="12" t="s">
        <v>902</v>
      </c>
      <c r="C107">
        <v>7</v>
      </c>
    </row>
    <row r="108" spans="1:3" ht="13.5">
      <c r="A108" t="s">
        <v>874</v>
      </c>
      <c r="B108" s="12" t="s">
        <v>904</v>
      </c>
      <c r="C108">
        <v>7</v>
      </c>
    </row>
    <row r="109" spans="1:3" ht="13.5">
      <c r="A109" t="s">
        <v>875</v>
      </c>
      <c r="B109" s="12" t="s">
        <v>905</v>
      </c>
      <c r="C109">
        <v>7</v>
      </c>
    </row>
    <row r="110" spans="1:3" ht="13.5">
      <c r="A110" t="s">
        <v>876</v>
      </c>
      <c r="B110" s="12" t="s">
        <v>925</v>
      </c>
      <c r="C110">
        <v>7</v>
      </c>
    </row>
    <row r="111" spans="1:3" ht="13.5">
      <c r="A111" t="s">
        <v>926</v>
      </c>
      <c r="B111" s="12" t="s">
        <v>927</v>
      </c>
      <c r="C111">
        <v>7</v>
      </c>
    </row>
    <row r="112" spans="1:2" ht="13.5">
      <c r="A112" t="s">
        <v>928</v>
      </c>
      <c r="B112" s="12" t="s">
        <v>913</v>
      </c>
    </row>
    <row r="113" spans="1:3" ht="13.5">
      <c r="A113" t="s">
        <v>929</v>
      </c>
      <c r="B113" s="12" t="s">
        <v>915</v>
      </c>
      <c r="C113">
        <v>5</v>
      </c>
    </row>
    <row r="114" spans="1:3" ht="13.5">
      <c r="A114" t="s">
        <v>877</v>
      </c>
      <c r="B114" s="12" t="s">
        <v>916</v>
      </c>
      <c r="C114">
        <v>5</v>
      </c>
    </row>
    <row r="115" spans="1:3" ht="13.5">
      <c r="A115" t="s">
        <v>878</v>
      </c>
      <c r="B115" s="12" t="s">
        <v>917</v>
      </c>
      <c r="C115">
        <v>5</v>
      </c>
    </row>
    <row r="116" spans="1:3" ht="13.5">
      <c r="A116" t="s">
        <v>930</v>
      </c>
      <c r="B116" s="12" t="s">
        <v>918</v>
      </c>
      <c r="C116">
        <v>5</v>
      </c>
    </row>
    <row r="117" spans="1:3" ht="13.5">
      <c r="A117" t="s">
        <v>879</v>
      </c>
      <c r="B117" s="12" t="s">
        <v>931</v>
      </c>
      <c r="C117">
        <v>5</v>
      </c>
    </row>
    <row r="118" spans="1:3" ht="13.5">
      <c r="A118" t="s">
        <v>880</v>
      </c>
      <c r="B118" s="12" t="s">
        <v>932</v>
      </c>
      <c r="C118">
        <v>5</v>
      </c>
    </row>
    <row r="119" spans="1:3" ht="13.5">
      <c r="A119" t="s">
        <v>881</v>
      </c>
      <c r="B119" s="12" t="s">
        <v>933</v>
      </c>
      <c r="C119">
        <v>5</v>
      </c>
    </row>
    <row r="120" spans="1:3" ht="13.5">
      <c r="A120" t="s">
        <v>808</v>
      </c>
      <c r="B120" s="12" t="s">
        <v>934</v>
      </c>
      <c r="C120">
        <v>7</v>
      </c>
    </row>
    <row r="121" spans="1:3" ht="13.5">
      <c r="A121" t="s">
        <v>809</v>
      </c>
      <c r="B121" s="12" t="s">
        <v>935</v>
      </c>
      <c r="C121">
        <v>7</v>
      </c>
    </row>
    <row r="122" spans="1:3" ht="13.5">
      <c r="A122" t="s">
        <v>810</v>
      </c>
      <c r="B122" s="12" t="s">
        <v>936</v>
      </c>
      <c r="C122">
        <v>7</v>
      </c>
    </row>
    <row r="123" spans="1:3" ht="13.5">
      <c r="A123" t="s">
        <v>811</v>
      </c>
      <c r="B123" s="12" t="s">
        <v>904</v>
      </c>
      <c r="C123">
        <v>7</v>
      </c>
    </row>
    <row r="124" spans="1:3" ht="13.5">
      <c r="A124" t="s">
        <v>812</v>
      </c>
      <c r="B124" s="12" t="s">
        <v>905</v>
      </c>
      <c r="C124">
        <v>7</v>
      </c>
    </row>
    <row r="125" spans="1:3" ht="13.5">
      <c r="A125" t="s">
        <v>813</v>
      </c>
      <c r="B125" s="12" t="s">
        <v>906</v>
      </c>
      <c r="C125">
        <v>7</v>
      </c>
    </row>
    <row r="126" spans="1:3" ht="13.5">
      <c r="A126" t="s">
        <v>814</v>
      </c>
      <c r="B126" s="12" t="s">
        <v>937</v>
      </c>
      <c r="C126">
        <v>7</v>
      </c>
    </row>
    <row r="127" spans="1:3" ht="13.5">
      <c r="A127" t="s">
        <v>938</v>
      </c>
      <c r="B127" s="12" t="s">
        <v>939</v>
      </c>
      <c r="C127">
        <v>7</v>
      </c>
    </row>
    <row r="128" spans="1:3" ht="13.5">
      <c r="A128" t="s">
        <v>815</v>
      </c>
      <c r="B128" s="12" t="s">
        <v>940</v>
      </c>
      <c r="C128">
        <v>7</v>
      </c>
    </row>
    <row r="129" spans="1:2" ht="13.5">
      <c r="A129" t="s">
        <v>941</v>
      </c>
      <c r="B129" s="12" t="s">
        <v>913</v>
      </c>
    </row>
    <row r="130" spans="1:3" ht="13.5">
      <c r="A130" t="s">
        <v>1222</v>
      </c>
      <c r="B130" s="12" t="s">
        <v>943</v>
      </c>
      <c r="C130">
        <v>5</v>
      </c>
    </row>
    <row r="131" spans="1:3" ht="13.5">
      <c r="A131" t="s">
        <v>816</v>
      </c>
      <c r="B131" s="12" t="s">
        <v>944</v>
      </c>
      <c r="C131">
        <v>5</v>
      </c>
    </row>
    <row r="132" spans="1:3" ht="13.5">
      <c r="A132" t="s">
        <v>817</v>
      </c>
      <c r="B132" s="12" t="s">
        <v>945</v>
      </c>
      <c r="C132">
        <v>5</v>
      </c>
    </row>
    <row r="133" spans="1:3" ht="13.5">
      <c r="A133" t="s">
        <v>818</v>
      </c>
      <c r="B133" s="12" t="s">
        <v>946</v>
      </c>
      <c r="C133">
        <v>5</v>
      </c>
    </row>
    <row r="134" spans="1:3" ht="13.5">
      <c r="A134" t="s">
        <v>947</v>
      </c>
      <c r="B134" s="12" t="s">
        <v>1061</v>
      </c>
      <c r="C134">
        <v>5</v>
      </c>
    </row>
    <row r="135" spans="1:3" ht="13.5">
      <c r="A135" t="s">
        <v>819</v>
      </c>
      <c r="B135" s="12" t="s">
        <v>948</v>
      </c>
      <c r="C135">
        <v>5</v>
      </c>
    </row>
    <row r="136" spans="1:3" ht="13.5">
      <c r="A136" t="s">
        <v>949</v>
      </c>
      <c r="B136" s="12" t="s">
        <v>1062</v>
      </c>
      <c r="C136">
        <v>5</v>
      </c>
    </row>
    <row r="137" spans="1:3" ht="13.5">
      <c r="A137" t="s">
        <v>820</v>
      </c>
      <c r="B137" s="12" t="s">
        <v>950</v>
      </c>
      <c r="C137">
        <v>5</v>
      </c>
    </row>
    <row r="138" spans="1:3" ht="13.5">
      <c r="A138" t="s">
        <v>821</v>
      </c>
      <c r="B138" s="12" t="s">
        <v>951</v>
      </c>
      <c r="C138">
        <v>5</v>
      </c>
    </row>
    <row r="139" spans="1:3" ht="13.5">
      <c r="A139" t="s">
        <v>882</v>
      </c>
      <c r="B139" s="12" t="s">
        <v>934</v>
      </c>
      <c r="C139">
        <v>7</v>
      </c>
    </row>
    <row r="140" spans="1:3" ht="13.5">
      <c r="A140" t="s">
        <v>883</v>
      </c>
      <c r="B140" s="12" t="s">
        <v>935</v>
      </c>
      <c r="C140">
        <v>7</v>
      </c>
    </row>
    <row r="141" spans="1:3" ht="13.5">
      <c r="A141" t="s">
        <v>884</v>
      </c>
      <c r="B141" s="12" t="s">
        <v>936</v>
      </c>
      <c r="C141">
        <v>7</v>
      </c>
    </row>
    <row r="142" spans="1:3" ht="13.5">
      <c r="A142" t="s">
        <v>885</v>
      </c>
      <c r="B142" s="12" t="s">
        <v>904</v>
      </c>
      <c r="C142">
        <v>7</v>
      </c>
    </row>
    <row r="143" spans="1:3" ht="13.5">
      <c r="A143" t="s">
        <v>886</v>
      </c>
      <c r="B143" s="12" t="s">
        <v>905</v>
      </c>
      <c r="C143">
        <v>7</v>
      </c>
    </row>
    <row r="144" spans="1:3" ht="13.5">
      <c r="A144" t="s">
        <v>887</v>
      </c>
      <c r="B144" s="12" t="s">
        <v>906</v>
      </c>
      <c r="C144">
        <v>7</v>
      </c>
    </row>
    <row r="145" spans="1:3" ht="13.5">
      <c r="A145" t="s">
        <v>888</v>
      </c>
      <c r="B145" s="12" t="s">
        <v>952</v>
      </c>
      <c r="C145">
        <v>7</v>
      </c>
    </row>
    <row r="146" spans="1:3" ht="13.5">
      <c r="A146" t="s">
        <v>889</v>
      </c>
      <c r="B146" s="12" t="s">
        <v>953</v>
      </c>
      <c r="C146">
        <v>7</v>
      </c>
    </row>
    <row r="147" spans="1:2" ht="13.5">
      <c r="A147" t="s">
        <v>954</v>
      </c>
      <c r="B147" s="12" t="s">
        <v>913</v>
      </c>
    </row>
    <row r="148" spans="1:3" ht="13.5">
      <c r="A148" t="s">
        <v>1223</v>
      </c>
      <c r="B148" s="12" t="s">
        <v>943</v>
      </c>
      <c r="C148">
        <v>5</v>
      </c>
    </row>
    <row r="149" spans="1:3" ht="13.5">
      <c r="A149" t="s">
        <v>890</v>
      </c>
      <c r="B149" s="12" t="s">
        <v>944</v>
      </c>
      <c r="C149">
        <v>5</v>
      </c>
    </row>
    <row r="150" spans="1:3" ht="13.5">
      <c r="A150" t="s">
        <v>891</v>
      </c>
      <c r="B150" s="12" t="s">
        <v>945</v>
      </c>
      <c r="C150">
        <v>5</v>
      </c>
    </row>
    <row r="151" spans="1:3" ht="13.5">
      <c r="A151" t="s">
        <v>892</v>
      </c>
      <c r="B151" s="12" t="s">
        <v>946</v>
      </c>
      <c r="C151">
        <v>5</v>
      </c>
    </row>
    <row r="152" spans="1:3" ht="13.5">
      <c r="A152" t="s">
        <v>893</v>
      </c>
      <c r="B152" s="12" t="s">
        <v>956</v>
      </c>
      <c r="C152">
        <v>5</v>
      </c>
    </row>
    <row r="153" spans="1:3" ht="13.5">
      <c r="A153" t="s">
        <v>894</v>
      </c>
      <c r="B153" s="12" t="s">
        <v>957</v>
      </c>
      <c r="C153">
        <v>5</v>
      </c>
    </row>
    <row r="154" spans="1:3" ht="13.5">
      <c r="A154" t="s">
        <v>895</v>
      </c>
      <c r="B154" s="12" t="s">
        <v>958</v>
      </c>
      <c r="C154">
        <v>5</v>
      </c>
    </row>
    <row r="155" spans="1:3" ht="13.5">
      <c r="A155" t="s">
        <v>822</v>
      </c>
      <c r="B155" s="12" t="s">
        <v>959</v>
      </c>
      <c r="C155">
        <v>7</v>
      </c>
    </row>
    <row r="156" spans="1:3" ht="13.5">
      <c r="A156" t="s">
        <v>823</v>
      </c>
      <c r="B156" s="12" t="s">
        <v>960</v>
      </c>
      <c r="C156">
        <v>7</v>
      </c>
    </row>
    <row r="157" spans="1:3" ht="13.5">
      <c r="A157" t="s">
        <v>824</v>
      </c>
      <c r="B157" s="12" t="s">
        <v>961</v>
      </c>
      <c r="C157">
        <v>7</v>
      </c>
    </row>
    <row r="158" spans="1:3" ht="13.5">
      <c r="A158" t="s">
        <v>962</v>
      </c>
      <c r="B158" s="12" t="s">
        <v>963</v>
      </c>
      <c r="C158">
        <v>7</v>
      </c>
    </row>
    <row r="159" spans="1:3" ht="13.5">
      <c r="A159" t="s">
        <v>964</v>
      </c>
      <c r="B159" s="12" t="s">
        <v>965</v>
      </c>
      <c r="C159">
        <v>7</v>
      </c>
    </row>
    <row r="160" spans="1:3" ht="13.5">
      <c r="A160" t="s">
        <v>966</v>
      </c>
      <c r="B160" s="12" t="s">
        <v>967</v>
      </c>
      <c r="C160">
        <v>7</v>
      </c>
    </row>
    <row r="161" spans="1:3" ht="13.5">
      <c r="A161" t="s">
        <v>825</v>
      </c>
      <c r="B161" s="12" t="s">
        <v>968</v>
      </c>
      <c r="C161">
        <v>7</v>
      </c>
    </row>
    <row r="162" spans="1:3" ht="13.5">
      <c r="A162" t="s">
        <v>826</v>
      </c>
      <c r="B162" s="12" t="s">
        <v>969</v>
      </c>
      <c r="C162">
        <v>7</v>
      </c>
    </row>
    <row r="163" spans="1:3" ht="13.5">
      <c r="A163" t="s">
        <v>827</v>
      </c>
      <c r="B163" s="12" t="s">
        <v>970</v>
      </c>
      <c r="C163">
        <v>7</v>
      </c>
    </row>
    <row r="164" spans="1:2" ht="13.5">
      <c r="A164" t="s">
        <v>971</v>
      </c>
      <c r="B164" s="12" t="s">
        <v>972</v>
      </c>
    </row>
    <row r="165" spans="1:3" ht="13.5">
      <c r="A165" t="s">
        <v>828</v>
      </c>
      <c r="B165" s="12" t="s">
        <v>973</v>
      </c>
      <c r="C165">
        <v>5</v>
      </c>
    </row>
    <row r="166" spans="1:3" ht="13.5">
      <c r="A166" t="s">
        <v>829</v>
      </c>
      <c r="B166" s="12" t="s">
        <v>974</v>
      </c>
      <c r="C166">
        <v>5</v>
      </c>
    </row>
    <row r="167" spans="1:3" ht="13.5">
      <c r="A167" t="s">
        <v>830</v>
      </c>
      <c r="B167" s="12" t="s">
        <v>975</v>
      </c>
      <c r="C167">
        <v>5</v>
      </c>
    </row>
    <row r="168" spans="1:3" ht="13.5">
      <c r="A168" t="s">
        <v>831</v>
      </c>
      <c r="B168" s="12" t="s">
        <v>976</v>
      </c>
      <c r="C168">
        <v>5</v>
      </c>
    </row>
    <row r="169" spans="1:3" ht="13.5">
      <c r="A169" t="s">
        <v>832</v>
      </c>
      <c r="B169" s="12" t="s">
        <v>200</v>
      </c>
      <c r="C169">
        <v>5</v>
      </c>
    </row>
    <row r="170" spans="1:3" ht="13.5">
      <c r="A170" t="s">
        <v>833</v>
      </c>
      <c r="B170" s="12" t="s">
        <v>899</v>
      </c>
      <c r="C170">
        <v>5</v>
      </c>
    </row>
    <row r="171" spans="1:3" ht="13.5">
      <c r="A171" t="s">
        <v>834</v>
      </c>
      <c r="B171" s="12" t="s">
        <v>977</v>
      </c>
      <c r="C171">
        <v>5</v>
      </c>
    </row>
    <row r="172" spans="1:3" ht="13.5">
      <c r="A172" t="s">
        <v>835</v>
      </c>
      <c r="B172" s="12" t="s">
        <v>202</v>
      </c>
      <c r="C172">
        <v>5</v>
      </c>
    </row>
    <row r="173" spans="1:3" ht="13.5">
      <c r="A173" t="s">
        <v>836</v>
      </c>
      <c r="B173" s="12" t="s">
        <v>978</v>
      </c>
      <c r="C173">
        <v>5</v>
      </c>
    </row>
    <row r="174" spans="1:3" ht="13.5">
      <c r="A174" t="s">
        <v>979</v>
      </c>
      <c r="B174" s="12" t="s">
        <v>980</v>
      </c>
      <c r="C174">
        <v>5</v>
      </c>
    </row>
    <row r="175" spans="1:3" ht="13.5">
      <c r="A175" t="s">
        <v>850</v>
      </c>
      <c r="B175" s="12" t="s">
        <v>959</v>
      </c>
      <c r="C175">
        <v>7</v>
      </c>
    </row>
    <row r="176" spans="1:3" ht="13.5">
      <c r="A176" t="s">
        <v>851</v>
      </c>
      <c r="B176" s="12" t="s">
        <v>960</v>
      </c>
      <c r="C176">
        <v>7</v>
      </c>
    </row>
    <row r="177" spans="1:3" ht="13.5">
      <c r="A177" t="s">
        <v>981</v>
      </c>
      <c r="B177" s="12" t="s">
        <v>963</v>
      </c>
      <c r="C177">
        <v>7</v>
      </c>
    </row>
    <row r="178" spans="1:3" ht="13.5">
      <c r="A178" t="s">
        <v>982</v>
      </c>
      <c r="B178" s="12" t="s">
        <v>965</v>
      </c>
      <c r="C178">
        <v>7</v>
      </c>
    </row>
    <row r="179" spans="1:3" ht="13.5">
      <c r="A179" t="s">
        <v>852</v>
      </c>
      <c r="B179" s="12" t="s">
        <v>983</v>
      </c>
      <c r="C179">
        <v>7</v>
      </c>
    </row>
    <row r="180" spans="1:3" ht="13.5">
      <c r="A180" t="s">
        <v>853</v>
      </c>
      <c r="B180" s="12" t="s">
        <v>984</v>
      </c>
      <c r="C180">
        <v>7</v>
      </c>
    </row>
    <row r="181" spans="1:2" ht="13.5">
      <c r="A181" t="s">
        <v>985</v>
      </c>
      <c r="B181" s="12" t="s">
        <v>972</v>
      </c>
    </row>
    <row r="182" spans="1:3" ht="13.5">
      <c r="A182" t="s">
        <v>854</v>
      </c>
      <c r="B182" s="12" t="s">
        <v>973</v>
      </c>
      <c r="C182">
        <v>5</v>
      </c>
    </row>
    <row r="183" spans="1:3" ht="13.5">
      <c r="A183" t="s">
        <v>855</v>
      </c>
      <c r="B183" s="12" t="s">
        <v>974</v>
      </c>
      <c r="C183">
        <v>5</v>
      </c>
    </row>
    <row r="184" spans="1:3" ht="13.5">
      <c r="A184" t="s">
        <v>856</v>
      </c>
      <c r="B184" s="12" t="s">
        <v>975</v>
      </c>
      <c r="C184">
        <v>5</v>
      </c>
    </row>
    <row r="185" spans="1:3" ht="13.5">
      <c r="A185" t="s">
        <v>857</v>
      </c>
      <c r="B185" s="12" t="s">
        <v>976</v>
      </c>
      <c r="C185">
        <v>5</v>
      </c>
    </row>
    <row r="186" spans="1:3" ht="13.5">
      <c r="A186" t="s">
        <v>858</v>
      </c>
      <c r="B186" s="12" t="s">
        <v>986</v>
      </c>
      <c r="C186">
        <v>5</v>
      </c>
    </row>
    <row r="187" spans="1:3" ht="13.5">
      <c r="A187" t="s">
        <v>859</v>
      </c>
      <c r="B187" s="12" t="s">
        <v>987</v>
      </c>
      <c r="C187">
        <v>5</v>
      </c>
    </row>
    <row r="188" spans="1:3" ht="13.5">
      <c r="A188" t="s">
        <v>988</v>
      </c>
      <c r="B188" s="12" t="s">
        <v>989</v>
      </c>
      <c r="C188">
        <v>5</v>
      </c>
    </row>
    <row r="189" spans="1:3" ht="13.5">
      <c r="A189" t="s">
        <v>837</v>
      </c>
      <c r="B189" s="12" t="s">
        <v>990</v>
      </c>
      <c r="C189">
        <v>7</v>
      </c>
    </row>
    <row r="190" spans="1:3" ht="13.5">
      <c r="A190" t="s">
        <v>838</v>
      </c>
      <c r="B190" s="12" t="s">
        <v>991</v>
      </c>
      <c r="C190">
        <v>7</v>
      </c>
    </row>
    <row r="191" spans="1:3" ht="13.5">
      <c r="A191" t="s">
        <v>839</v>
      </c>
      <c r="B191" s="12" t="s">
        <v>992</v>
      </c>
      <c r="C191">
        <v>7</v>
      </c>
    </row>
    <row r="192" spans="1:3" ht="13.5">
      <c r="A192" t="s">
        <v>993</v>
      </c>
      <c r="B192" s="12" t="s">
        <v>963</v>
      </c>
      <c r="C192">
        <v>7</v>
      </c>
    </row>
    <row r="193" spans="1:3" ht="13.5">
      <c r="A193" t="s">
        <v>994</v>
      </c>
      <c r="B193" s="12" t="s">
        <v>965</v>
      </c>
      <c r="C193">
        <v>7</v>
      </c>
    </row>
    <row r="194" spans="1:3" ht="13.5">
      <c r="A194" t="s">
        <v>995</v>
      </c>
      <c r="B194" s="12" t="s">
        <v>967</v>
      </c>
      <c r="C194">
        <v>7</v>
      </c>
    </row>
    <row r="195" spans="1:3" ht="13.5">
      <c r="A195" t="s">
        <v>840</v>
      </c>
      <c r="B195" s="12" t="s">
        <v>996</v>
      </c>
      <c r="C195">
        <v>7</v>
      </c>
    </row>
    <row r="196" spans="1:3" ht="13.5">
      <c r="A196" t="s">
        <v>841</v>
      </c>
      <c r="B196" s="12" t="s">
        <v>997</v>
      </c>
      <c r="C196">
        <v>7</v>
      </c>
    </row>
    <row r="197" spans="1:3" ht="13.5">
      <c r="A197" t="s">
        <v>842</v>
      </c>
      <c r="B197" s="12" t="s">
        <v>998</v>
      </c>
      <c r="C197">
        <v>7</v>
      </c>
    </row>
    <row r="198" spans="1:2" ht="13.5">
      <c r="A198" t="s">
        <v>999</v>
      </c>
      <c r="B198" s="12" t="s">
        <v>972</v>
      </c>
    </row>
    <row r="199" spans="1:3" ht="13.5">
      <c r="A199" t="s">
        <v>1218</v>
      </c>
      <c r="B199" s="12" t="s">
        <v>1000</v>
      </c>
      <c r="C199">
        <v>5</v>
      </c>
    </row>
    <row r="200" spans="1:3" ht="13.5">
      <c r="A200" t="s">
        <v>844</v>
      </c>
      <c r="B200" s="12" t="s">
        <v>1001</v>
      </c>
      <c r="C200">
        <v>5</v>
      </c>
    </row>
    <row r="201" spans="1:3" ht="13.5">
      <c r="A201" t="s">
        <v>845</v>
      </c>
      <c r="B201" s="12" t="s">
        <v>1002</v>
      </c>
      <c r="C201">
        <v>5</v>
      </c>
    </row>
    <row r="202" spans="1:3" ht="13.5">
      <c r="A202" t="s">
        <v>846</v>
      </c>
      <c r="B202" s="12" t="s">
        <v>1003</v>
      </c>
      <c r="C202">
        <v>5</v>
      </c>
    </row>
    <row r="203" spans="1:3" ht="13.5">
      <c r="A203" t="s">
        <v>1004</v>
      </c>
      <c r="B203" s="12" t="s">
        <v>1063</v>
      </c>
      <c r="C203">
        <v>5</v>
      </c>
    </row>
    <row r="204" spans="1:3" ht="13.5">
      <c r="A204" t="s">
        <v>847</v>
      </c>
      <c r="B204" s="12" t="s">
        <v>1005</v>
      </c>
      <c r="C204">
        <v>5</v>
      </c>
    </row>
    <row r="205" spans="1:3" ht="13.5">
      <c r="A205" t="s">
        <v>1006</v>
      </c>
      <c r="B205" s="12" t="s">
        <v>1064</v>
      </c>
      <c r="C205">
        <v>5</v>
      </c>
    </row>
    <row r="206" spans="1:3" ht="13.5">
      <c r="A206" t="s">
        <v>848</v>
      </c>
      <c r="B206" s="12" t="s">
        <v>1007</v>
      </c>
      <c r="C206">
        <v>5</v>
      </c>
    </row>
    <row r="207" spans="1:3" ht="13.5">
      <c r="A207" t="s">
        <v>849</v>
      </c>
      <c r="B207" s="12" t="s">
        <v>1008</v>
      </c>
      <c r="C207">
        <v>5</v>
      </c>
    </row>
    <row r="208" spans="1:3" ht="13.5">
      <c r="A208" t="s">
        <v>860</v>
      </c>
      <c r="B208" s="12" t="s">
        <v>990</v>
      </c>
      <c r="C208">
        <v>7</v>
      </c>
    </row>
    <row r="209" spans="1:3" ht="13.5">
      <c r="A209" t="s">
        <v>861</v>
      </c>
      <c r="B209" s="12" t="s">
        <v>991</v>
      </c>
      <c r="C209">
        <v>7</v>
      </c>
    </row>
    <row r="210" spans="1:3" ht="13.5">
      <c r="A210" t="s">
        <v>862</v>
      </c>
      <c r="B210" s="12" t="s">
        <v>992</v>
      </c>
      <c r="C210">
        <v>7</v>
      </c>
    </row>
    <row r="211" spans="1:3" ht="13.5">
      <c r="A211" t="s">
        <v>1009</v>
      </c>
      <c r="B211" s="12" t="s">
        <v>963</v>
      </c>
      <c r="C211">
        <v>7</v>
      </c>
    </row>
    <row r="212" spans="1:3" ht="13.5">
      <c r="A212" t="s">
        <v>1010</v>
      </c>
      <c r="B212" s="12" t="s">
        <v>965</v>
      </c>
      <c r="C212">
        <v>7</v>
      </c>
    </row>
    <row r="213" spans="1:3" ht="13.5">
      <c r="A213" t="s">
        <v>1011</v>
      </c>
      <c r="B213" s="12" t="s">
        <v>967</v>
      </c>
      <c r="C213">
        <v>7</v>
      </c>
    </row>
    <row r="214" spans="1:3" ht="13.5">
      <c r="A214" t="s">
        <v>863</v>
      </c>
      <c r="B214" s="12" t="s">
        <v>1012</v>
      </c>
      <c r="C214">
        <v>7</v>
      </c>
    </row>
    <row r="215" spans="1:3" ht="13.5">
      <c r="A215" t="s">
        <v>864</v>
      </c>
      <c r="B215" s="12" t="s">
        <v>1013</v>
      </c>
      <c r="C215">
        <v>7</v>
      </c>
    </row>
    <row r="216" spans="1:2" ht="13.5">
      <c r="A216" t="s">
        <v>1014</v>
      </c>
      <c r="B216" s="12" t="s">
        <v>972</v>
      </c>
    </row>
    <row r="217" spans="1:3" ht="13.5">
      <c r="A217" t="s">
        <v>1221</v>
      </c>
      <c r="B217" s="12" t="s">
        <v>1000</v>
      </c>
      <c r="C217">
        <v>5</v>
      </c>
    </row>
    <row r="218" spans="1:3" ht="13.5">
      <c r="A218" t="s">
        <v>866</v>
      </c>
      <c r="B218" s="12" t="s">
        <v>1001</v>
      </c>
      <c r="C218">
        <v>5</v>
      </c>
    </row>
    <row r="219" spans="1:3" ht="13.5">
      <c r="A219" t="s">
        <v>867</v>
      </c>
      <c r="B219" s="12" t="s">
        <v>1002</v>
      </c>
      <c r="C219">
        <v>5</v>
      </c>
    </row>
    <row r="220" spans="1:3" ht="13.5">
      <c r="A220" t="s">
        <v>868</v>
      </c>
      <c r="B220" s="12" t="s">
        <v>1003</v>
      </c>
      <c r="C220">
        <v>5</v>
      </c>
    </row>
    <row r="221" spans="1:3" ht="13.5">
      <c r="A221" t="s">
        <v>869</v>
      </c>
      <c r="B221" s="12" t="s">
        <v>1015</v>
      </c>
      <c r="C221">
        <v>5</v>
      </c>
    </row>
    <row r="222" spans="1:3" ht="13.5">
      <c r="A222" t="s">
        <v>870</v>
      </c>
      <c r="B222" s="12" t="s">
        <v>1016</v>
      </c>
      <c r="C222">
        <v>5</v>
      </c>
    </row>
    <row r="223" spans="1:3" ht="13.5">
      <c r="A223" t="s">
        <v>871</v>
      </c>
      <c r="B223" s="12" t="s">
        <v>1017</v>
      </c>
      <c r="C223">
        <v>5</v>
      </c>
    </row>
  </sheetData>
  <sheetProtection sheet="1"/>
  <printOptions/>
  <pageMargins left="0.7" right="0.7" top="0.75" bottom="0.75" header="0.3" footer="0.3"/>
  <pageSetup orientation="portrait" paperSize="9" r:id="rId1"/>
  <ignoredErrors>
    <ignoredError sqref="B224: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PageLayoutView="0" workbookViewId="0" topLeftCell="A1">
      <selection activeCell="C21" sqref="C21"/>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3.5">
      <c r="A1" t="s">
        <v>52</v>
      </c>
      <c r="B1" t="s">
        <v>53</v>
      </c>
      <c r="C1" t="s">
        <v>54</v>
      </c>
      <c r="D1" t="s">
        <v>55</v>
      </c>
      <c r="E1" t="s">
        <v>56</v>
      </c>
      <c r="F1" t="s">
        <v>57</v>
      </c>
      <c r="G1" t="s">
        <v>58</v>
      </c>
      <c r="H1" t="s">
        <v>59</v>
      </c>
      <c r="I1" t="s">
        <v>60</v>
      </c>
      <c r="J1" t="s">
        <v>61</v>
      </c>
      <c r="K1" t="s">
        <v>62</v>
      </c>
      <c r="L1" t="s">
        <v>63</v>
      </c>
      <c r="M1" t="s">
        <v>709</v>
      </c>
      <c r="N1" t="s">
        <v>1065</v>
      </c>
      <c r="O1" t="s">
        <v>1066</v>
      </c>
    </row>
    <row r="2" spans="1:15" ht="13.5">
      <c r="A2" t="e">
        <f>CONCATENATE($F$2,Sheet4!B2)</f>
        <v>#N/A</v>
      </c>
      <c r="B2" t="str">
        <f>CONCATENATE('競技者一覧'!C13,"(",'競技者一覧'!F13,")")</f>
        <v>()</v>
      </c>
      <c r="C2">
        <f>CONCATENATE('競技者一覧'!D13)</f>
      </c>
      <c r="D2">
        <f>CONCATENATE('競技者一覧'!E13)</f>
      </c>
      <c r="E2">
        <f>_xlfn.IFERROR(VLOOKUP('競技者一覧'!$C$6,Sheet4!$D$2:$E$48,2,FALSE),"")</f>
      </c>
      <c r="F2" t="e">
        <f>VLOOKUP('競技者一覧'!$C$7,'学校番号表'!$B$2:$C$1004,2,FALSE)</f>
        <v>#N/A</v>
      </c>
      <c r="G2">
        <f>CONCATENATE('競技者一覧'!B13)</f>
      </c>
      <c r="H2">
        <f>_xlfn.IFERROR(CONCATENATE(VLOOKUP('競技者一覧'!G13,'種目コード一覧'!$A$1:$C$223,2,FALSE)," ",REPT("0",VLOOKUP('競技者一覧'!G13,'種目コード一覧'!$A$1:$C$223,3,FALSE)-LEN('競技者一覧'!H13)),'競技者一覧'!H13),"")</f>
      </c>
      <c r="I2">
        <f>_xlfn.IFERROR(CONCATENATE(VLOOKUP('競技者一覧'!I13,'種目コード一覧'!$A$1:$C$223,2,FALSE)," ",REPT("0",VLOOKUP('競技者一覧'!I13,'種目コード一覧'!$A$1:$C$223,3,FALSE)-LEN('競技者一覧'!J13)),'競技者一覧'!J13),"")</f>
      </c>
      <c r="J2">
        <f>_xlfn.IFERROR(CONCATENATE(VLOOKUP('競技者一覧'!K13,'種目コード一覧'!$A$1:$C$223,2,FALSE)," ",REPT("0",VLOOKUP('競技者一覧'!K13,'種目コード一覧'!$A$1:$C$223,3,FALSE)-LEN('競技者一覧'!L13)),'競技者一覧'!L13),"")</f>
      </c>
      <c r="K2">
        <f>_xlfn.IFERROR(CONCATENATE(VLOOKUP('競技者一覧'!M13,'種目コード一覧'!$A$1:$C$223,2,FALSE)," ",REPT("0",VLOOKUP('競技者一覧'!M13,'種目コード一覧'!$A$1:$C$223,3,FALSE)-LEN('競技者一覧'!N13)),'競技者一覧'!N13),"")</f>
      </c>
      <c r="L2">
        <f>_xlfn.IFERROR(CONCATENATE(VLOOKUP('競技者一覧'!O13,'種目コード一覧'!$A$1:$C$223,2,FALSE)," ",REPT("0",VLOOKUP('競技者一覧'!O13,'種目コード一覧'!$A$1:$C$223,3,FALSE)-LEN('競技者一覧'!P13)),'競技者一覧'!P13),"")</f>
      </c>
      <c r="M2">
        <f>_xlfn.IFERROR(CONCATENATE(VLOOKUP('競技者一覧'!Q13,'種目コード一覧'!$A$1:$C$223,2,FALSE)," ",REPT("0",VLOOKUP('競技者一覧'!Q13,'種目コード一覧'!$A$1:$C$223,3,FALSE)-LEN('競技者一覧'!R13)),'競技者一覧'!R13),"")</f>
      </c>
      <c r="N2">
        <f>_xlfn.IFERROR(CONCATENATE(VLOOKUP('競技者一覧'!S13,'種目コード一覧'!$A$1:$C$223,2,FALSE)," ",REPT("0",VLOOKUP('競技者一覧'!S13,'種目コード一覧'!$A$1:$C$223,3,FALSE)-LEN('競技者一覧'!T13)),'競技者一覧'!T13),"")</f>
      </c>
      <c r="O2">
        <f>_xlfn.IFERROR(CONCATENATE(VLOOKUP('競技者一覧'!U13,'種目コード一覧'!$A$1:$C$223,2,FALSE)," ",REPT("0",VLOOKUP('競技者一覧'!U13,'種目コード一覧'!$A$1:$C$223,3,FALSE)-LEN('競技者一覧'!V13)),'競技者一覧'!V13),"")</f>
      </c>
    </row>
    <row r="3" spans="1:15" ht="13.5">
      <c r="A3" t="e">
        <f>CONCATENATE($F$2,Sheet4!B3)</f>
        <v>#N/A</v>
      </c>
      <c r="B3" t="str">
        <f>CONCATENATE('競技者一覧'!C14,"(",'競技者一覧'!F14,")")</f>
        <v>()</v>
      </c>
      <c r="C3">
        <f>CONCATENATE('競技者一覧'!D14)</f>
      </c>
      <c r="D3">
        <f>CONCATENATE('競技者一覧'!E14)</f>
      </c>
      <c r="E3">
        <f>_xlfn.IFERROR(VLOOKUP('競技者一覧'!$C$6,Sheet4!$D$2:$E$48,2,FALSE),"")</f>
      </c>
      <c r="F3" t="e">
        <f>VLOOKUP('競技者一覧'!$C$7,'学校番号表'!$B$2:$C$1004,2,FALSE)</f>
        <v>#N/A</v>
      </c>
      <c r="G3">
        <f>CONCATENATE('競技者一覧'!B14)</f>
      </c>
      <c r="H3">
        <f>_xlfn.IFERROR(CONCATENATE(VLOOKUP('競技者一覧'!G14,'種目コード一覧'!$A$1:$C$223,2,FALSE)," ",REPT("0",VLOOKUP('競技者一覧'!G14,'種目コード一覧'!$A$1:$C$223,3,FALSE)-LEN('競技者一覧'!H14)),'競技者一覧'!H14),"")</f>
      </c>
      <c r="I3">
        <f>_xlfn.IFERROR(CONCATENATE(VLOOKUP('競技者一覧'!I14,'種目コード一覧'!$A$1:$C$223,2,FALSE)," ",REPT("0",VLOOKUP('競技者一覧'!I14,'種目コード一覧'!$A$1:$C$223,3,FALSE)-LEN('競技者一覧'!J14)),'競技者一覧'!J14),"")</f>
      </c>
      <c r="J3">
        <f>_xlfn.IFERROR(CONCATENATE(VLOOKUP('競技者一覧'!K14,'種目コード一覧'!$A$1:$C$223,2,FALSE)," ",REPT("0",VLOOKUP('競技者一覧'!K14,'種目コード一覧'!$A$1:$C$223,3,FALSE)-LEN('競技者一覧'!L14)),'競技者一覧'!L14),"")</f>
      </c>
      <c r="K3">
        <f>_xlfn.IFERROR(CONCATENATE(VLOOKUP('競技者一覧'!M14,'種目コード一覧'!$A$1:$C$223,2,FALSE)," ",REPT("0",VLOOKUP('競技者一覧'!M14,'種目コード一覧'!$A$1:$C$223,3,FALSE)-LEN('競技者一覧'!N14)),'競技者一覧'!N14),"")</f>
      </c>
      <c r="L3">
        <f>_xlfn.IFERROR(CONCATENATE(VLOOKUP('競技者一覧'!O14,'種目コード一覧'!$A$1:$C$223,2,FALSE)," ",REPT("0",VLOOKUP('競技者一覧'!O14,'種目コード一覧'!$A$1:$C$223,3,FALSE)-LEN('競技者一覧'!P14)),'競技者一覧'!P14),"")</f>
      </c>
      <c r="M3">
        <f>_xlfn.IFERROR(CONCATENATE(VLOOKUP('競技者一覧'!Q14,'種目コード一覧'!$A$1:$C$223,2,FALSE)," ",REPT("0",VLOOKUP('競技者一覧'!Q14,'種目コード一覧'!$A$1:$C$223,3,FALSE)-LEN('競技者一覧'!R14)),'競技者一覧'!R14),"")</f>
      </c>
      <c r="N3">
        <f>_xlfn.IFERROR(CONCATENATE(VLOOKUP('競技者一覧'!S14,'種目コード一覧'!$A$1:$C$223,2,FALSE)," ",REPT("0",VLOOKUP('競技者一覧'!S14,'種目コード一覧'!$A$1:$C$223,3,FALSE)-LEN('競技者一覧'!T14)),'競技者一覧'!T14),"")</f>
      </c>
      <c r="O3">
        <f>_xlfn.IFERROR(CONCATENATE(VLOOKUP('競技者一覧'!U14,'種目コード一覧'!$A$1:$C$223,2,FALSE)," ",REPT("0",VLOOKUP('競技者一覧'!U14,'種目コード一覧'!$A$1:$C$223,3,FALSE)-LEN('競技者一覧'!V14)),'競技者一覧'!V14),"")</f>
      </c>
    </row>
    <row r="4" spans="1:15" ht="13.5">
      <c r="A4" t="e">
        <f>CONCATENATE($F$2,Sheet4!B4)</f>
        <v>#N/A</v>
      </c>
      <c r="B4" t="str">
        <f>CONCATENATE('競技者一覧'!C15,"(",'競技者一覧'!F15,")")</f>
        <v>()</v>
      </c>
      <c r="C4">
        <f>CONCATENATE('競技者一覧'!D15)</f>
      </c>
      <c r="D4">
        <f>CONCATENATE('競技者一覧'!E15)</f>
      </c>
      <c r="E4">
        <f>_xlfn.IFERROR(VLOOKUP('競技者一覧'!$C$6,Sheet4!$D$2:$E$48,2,FALSE),"")</f>
      </c>
      <c r="F4" t="e">
        <f>VLOOKUP('競技者一覧'!$C$7,'学校番号表'!$B$2:$C$1004,2,FALSE)</f>
        <v>#N/A</v>
      </c>
      <c r="G4">
        <f>CONCATENATE('競技者一覧'!B15)</f>
      </c>
      <c r="H4">
        <f>_xlfn.IFERROR(CONCATENATE(VLOOKUP('競技者一覧'!G15,'種目コード一覧'!$A$1:$C$223,2,FALSE)," ",REPT("0",VLOOKUP('競技者一覧'!G15,'種目コード一覧'!$A$1:$C$223,3,FALSE)-LEN('競技者一覧'!H15)),'競技者一覧'!H15),"")</f>
      </c>
      <c r="I4">
        <f>_xlfn.IFERROR(CONCATENATE(VLOOKUP('競技者一覧'!I15,'種目コード一覧'!$A$1:$C$223,2,FALSE)," ",REPT("0",VLOOKUP('競技者一覧'!I15,'種目コード一覧'!$A$1:$C$223,3,FALSE)-LEN('競技者一覧'!J15)),'競技者一覧'!J15),"")</f>
      </c>
      <c r="J4">
        <f>_xlfn.IFERROR(CONCATENATE(VLOOKUP('競技者一覧'!K15,'種目コード一覧'!$A$1:$C$223,2,FALSE)," ",REPT("0",VLOOKUP('競技者一覧'!K15,'種目コード一覧'!$A$1:$C$223,3,FALSE)-LEN('競技者一覧'!L15)),'競技者一覧'!L15),"")</f>
      </c>
      <c r="K4">
        <f>_xlfn.IFERROR(CONCATENATE(VLOOKUP('競技者一覧'!M15,'種目コード一覧'!$A$1:$C$223,2,FALSE)," ",REPT("0",VLOOKUP('競技者一覧'!M15,'種目コード一覧'!$A$1:$C$223,3,FALSE)-LEN('競技者一覧'!N15)),'競技者一覧'!N15),"")</f>
      </c>
      <c r="L4">
        <f>_xlfn.IFERROR(CONCATENATE(VLOOKUP('競技者一覧'!O15,'種目コード一覧'!$A$1:$C$223,2,FALSE)," ",REPT("0",VLOOKUP('競技者一覧'!O15,'種目コード一覧'!$A$1:$C$223,3,FALSE)-LEN('競技者一覧'!P15)),'競技者一覧'!P15),"")</f>
      </c>
      <c r="M4">
        <f>_xlfn.IFERROR(CONCATENATE(VLOOKUP('競技者一覧'!Q15,'種目コード一覧'!$A$1:$C$223,2,FALSE)," ",REPT("0",VLOOKUP('競技者一覧'!Q15,'種目コード一覧'!$A$1:$C$223,3,FALSE)-LEN('競技者一覧'!R15)),'競技者一覧'!R15),"")</f>
      </c>
      <c r="N4">
        <f>_xlfn.IFERROR(CONCATENATE(VLOOKUP('競技者一覧'!S15,'種目コード一覧'!$A$1:$C$223,2,FALSE)," ",REPT("0",VLOOKUP('競技者一覧'!S15,'種目コード一覧'!$A$1:$C$223,3,FALSE)-LEN('競技者一覧'!T15)),'競技者一覧'!T15),"")</f>
      </c>
      <c r="O4">
        <f>_xlfn.IFERROR(CONCATENATE(VLOOKUP('競技者一覧'!U15,'種目コード一覧'!$A$1:$C$223,2,FALSE)," ",REPT("0",VLOOKUP('競技者一覧'!U15,'種目コード一覧'!$A$1:$C$223,3,FALSE)-LEN('競技者一覧'!V15)),'競技者一覧'!V15),"")</f>
      </c>
    </row>
    <row r="5" spans="1:15" ht="13.5">
      <c r="A5" t="e">
        <f>CONCATENATE($F$2,Sheet4!B5)</f>
        <v>#N/A</v>
      </c>
      <c r="B5" t="str">
        <f>CONCATENATE('競技者一覧'!C16,"(",'競技者一覧'!F16,")")</f>
        <v>()</v>
      </c>
      <c r="C5">
        <f>CONCATENATE('競技者一覧'!D16)</f>
      </c>
      <c r="D5">
        <f>CONCATENATE('競技者一覧'!E16)</f>
      </c>
      <c r="E5">
        <f>_xlfn.IFERROR(VLOOKUP('競技者一覧'!$C$6,Sheet4!$D$2:$E$48,2,FALSE),"")</f>
      </c>
      <c r="F5" t="e">
        <f>VLOOKUP('競技者一覧'!$C$7,'学校番号表'!$B$2:$C$1004,2,FALSE)</f>
        <v>#N/A</v>
      </c>
      <c r="G5">
        <f>CONCATENATE('競技者一覧'!B16)</f>
      </c>
      <c r="H5">
        <f>_xlfn.IFERROR(CONCATENATE(VLOOKUP('競技者一覧'!G16,'種目コード一覧'!$A$1:$C$223,2,FALSE)," ",REPT("0",VLOOKUP('競技者一覧'!G16,'種目コード一覧'!$A$1:$C$223,3,FALSE)-LEN('競技者一覧'!H16)),'競技者一覧'!H16),"")</f>
      </c>
      <c r="I5">
        <f>_xlfn.IFERROR(CONCATENATE(VLOOKUP('競技者一覧'!I16,'種目コード一覧'!$A$1:$C$223,2,FALSE)," ",REPT("0",VLOOKUP('競技者一覧'!I16,'種目コード一覧'!$A$1:$C$223,3,FALSE)-LEN('競技者一覧'!J16)),'競技者一覧'!J16),"")</f>
      </c>
      <c r="J5">
        <f>_xlfn.IFERROR(CONCATENATE(VLOOKUP('競技者一覧'!K16,'種目コード一覧'!$A$1:$C$223,2,FALSE)," ",REPT("0",VLOOKUP('競技者一覧'!K16,'種目コード一覧'!$A$1:$C$223,3,FALSE)-LEN('競技者一覧'!L16)),'競技者一覧'!L16),"")</f>
      </c>
      <c r="K5">
        <f>_xlfn.IFERROR(CONCATENATE(VLOOKUP('競技者一覧'!M16,'種目コード一覧'!$A$1:$C$223,2,FALSE)," ",REPT("0",VLOOKUP('競技者一覧'!M16,'種目コード一覧'!$A$1:$C$223,3,FALSE)-LEN('競技者一覧'!N16)),'競技者一覧'!N16),"")</f>
      </c>
      <c r="L5">
        <f>_xlfn.IFERROR(CONCATENATE(VLOOKUP('競技者一覧'!O16,'種目コード一覧'!$A$1:$C$223,2,FALSE)," ",REPT("0",VLOOKUP('競技者一覧'!O16,'種目コード一覧'!$A$1:$C$223,3,FALSE)-LEN('競技者一覧'!P16)),'競技者一覧'!P16),"")</f>
      </c>
      <c r="M5">
        <f>_xlfn.IFERROR(CONCATENATE(VLOOKUP('競技者一覧'!Q16,'種目コード一覧'!$A$1:$C$223,2,FALSE)," ",REPT("0",VLOOKUP('競技者一覧'!Q16,'種目コード一覧'!$A$1:$C$223,3,FALSE)-LEN('競技者一覧'!R16)),'競技者一覧'!R16),"")</f>
      </c>
      <c r="N5">
        <f>_xlfn.IFERROR(CONCATENATE(VLOOKUP('競技者一覧'!S16,'種目コード一覧'!$A$1:$C$223,2,FALSE)," ",REPT("0",VLOOKUP('競技者一覧'!S16,'種目コード一覧'!$A$1:$C$223,3,FALSE)-LEN('競技者一覧'!T16)),'競技者一覧'!T16),"")</f>
      </c>
      <c r="O5">
        <f>_xlfn.IFERROR(CONCATENATE(VLOOKUP('競技者一覧'!U16,'種目コード一覧'!$A$1:$C$223,2,FALSE)," ",REPT("0",VLOOKUP('競技者一覧'!U16,'種目コード一覧'!$A$1:$C$223,3,FALSE)-LEN('競技者一覧'!V16)),'競技者一覧'!V16),"")</f>
      </c>
    </row>
    <row r="6" spans="1:15" ht="13.5">
      <c r="A6" t="e">
        <f>CONCATENATE($F$2,Sheet4!B6)</f>
        <v>#N/A</v>
      </c>
      <c r="B6" t="str">
        <f>CONCATENATE('競技者一覧'!C17,"(",'競技者一覧'!F17,")")</f>
        <v>()</v>
      </c>
      <c r="C6">
        <f>CONCATENATE('競技者一覧'!D17)</f>
      </c>
      <c r="D6">
        <f>CONCATENATE('競技者一覧'!E17)</f>
      </c>
      <c r="E6">
        <f>_xlfn.IFERROR(VLOOKUP('競技者一覧'!$C$6,Sheet4!$D$2:$E$48,2,FALSE),"")</f>
      </c>
      <c r="F6" t="e">
        <f>VLOOKUP('競技者一覧'!$C$7,'学校番号表'!$B$2:$C$1004,2,FALSE)</f>
        <v>#N/A</v>
      </c>
      <c r="G6">
        <f>CONCATENATE('競技者一覧'!B17)</f>
      </c>
      <c r="H6">
        <f>_xlfn.IFERROR(CONCATENATE(VLOOKUP('競技者一覧'!G17,'種目コード一覧'!$A$1:$C$223,2,FALSE)," ",REPT("0",VLOOKUP('競技者一覧'!G17,'種目コード一覧'!$A$1:$C$223,3,FALSE)-LEN('競技者一覧'!H17)),'競技者一覧'!H17),"")</f>
      </c>
      <c r="I6">
        <f>_xlfn.IFERROR(CONCATENATE(VLOOKUP('競技者一覧'!I17,'種目コード一覧'!$A$1:$C$223,2,FALSE)," ",REPT("0",VLOOKUP('競技者一覧'!I17,'種目コード一覧'!$A$1:$C$223,3,FALSE)-LEN('競技者一覧'!J17)),'競技者一覧'!J17),"")</f>
      </c>
      <c r="J6">
        <f>_xlfn.IFERROR(CONCATENATE(VLOOKUP('競技者一覧'!K17,'種目コード一覧'!$A$1:$C$223,2,FALSE)," ",REPT("0",VLOOKUP('競技者一覧'!K17,'種目コード一覧'!$A$1:$C$223,3,FALSE)-LEN('競技者一覧'!L17)),'競技者一覧'!L17),"")</f>
      </c>
      <c r="K6">
        <f>_xlfn.IFERROR(CONCATENATE(VLOOKUP('競技者一覧'!M17,'種目コード一覧'!$A$1:$C$223,2,FALSE)," ",REPT("0",VLOOKUP('競技者一覧'!M17,'種目コード一覧'!$A$1:$C$223,3,FALSE)-LEN('競技者一覧'!N17)),'競技者一覧'!N17),"")</f>
      </c>
      <c r="L6">
        <f>_xlfn.IFERROR(CONCATENATE(VLOOKUP('競技者一覧'!O17,'種目コード一覧'!$A$1:$C$223,2,FALSE)," ",REPT("0",VLOOKUP('競技者一覧'!O17,'種目コード一覧'!$A$1:$C$223,3,FALSE)-LEN('競技者一覧'!P17)),'競技者一覧'!P17),"")</f>
      </c>
      <c r="M6">
        <f>_xlfn.IFERROR(CONCATENATE(VLOOKUP('競技者一覧'!Q17,'種目コード一覧'!$A$1:$C$223,2,FALSE)," ",REPT("0",VLOOKUP('競技者一覧'!Q17,'種目コード一覧'!$A$1:$C$223,3,FALSE)-LEN('競技者一覧'!R17)),'競技者一覧'!R17),"")</f>
      </c>
      <c r="N6">
        <f>_xlfn.IFERROR(CONCATENATE(VLOOKUP('競技者一覧'!S17,'種目コード一覧'!$A$1:$C$223,2,FALSE)," ",REPT("0",VLOOKUP('競技者一覧'!S17,'種目コード一覧'!$A$1:$C$223,3,FALSE)-LEN('競技者一覧'!T17)),'競技者一覧'!T17),"")</f>
      </c>
      <c r="O6">
        <f>_xlfn.IFERROR(CONCATENATE(VLOOKUP('競技者一覧'!U17,'種目コード一覧'!$A$1:$C$223,2,FALSE)," ",REPT("0",VLOOKUP('競技者一覧'!U17,'種目コード一覧'!$A$1:$C$223,3,FALSE)-LEN('競技者一覧'!V17)),'競技者一覧'!V17),"")</f>
      </c>
    </row>
    <row r="7" spans="1:15" ht="13.5">
      <c r="A7" t="e">
        <f>CONCATENATE($F$2,Sheet4!B7)</f>
        <v>#N/A</v>
      </c>
      <c r="B7" t="str">
        <f>CONCATENATE('競技者一覧'!C18,"(",'競技者一覧'!F18,")")</f>
        <v>()</v>
      </c>
      <c r="C7">
        <f>CONCATENATE('競技者一覧'!D18)</f>
      </c>
      <c r="D7">
        <f>CONCATENATE('競技者一覧'!E18)</f>
      </c>
      <c r="E7">
        <f>_xlfn.IFERROR(VLOOKUP('競技者一覧'!$C$6,Sheet4!$D$2:$E$48,2,FALSE),"")</f>
      </c>
      <c r="F7" t="e">
        <f>VLOOKUP('競技者一覧'!$C$7,'学校番号表'!$B$2:$C$1004,2,FALSE)</f>
        <v>#N/A</v>
      </c>
      <c r="G7">
        <f>CONCATENATE('競技者一覧'!B18)</f>
      </c>
      <c r="H7">
        <f>_xlfn.IFERROR(CONCATENATE(VLOOKUP('競技者一覧'!G18,'種目コード一覧'!$A$1:$C$223,2,FALSE)," ",REPT("0",VLOOKUP('競技者一覧'!G18,'種目コード一覧'!$A$1:$C$223,3,FALSE)-LEN('競技者一覧'!H18)),'競技者一覧'!H18),"")</f>
      </c>
      <c r="I7">
        <f>_xlfn.IFERROR(CONCATENATE(VLOOKUP('競技者一覧'!I18,'種目コード一覧'!$A$1:$C$223,2,FALSE)," ",REPT("0",VLOOKUP('競技者一覧'!I18,'種目コード一覧'!$A$1:$C$223,3,FALSE)-LEN('競技者一覧'!J18)),'競技者一覧'!J18),"")</f>
      </c>
      <c r="J7">
        <f>_xlfn.IFERROR(CONCATENATE(VLOOKUP('競技者一覧'!K18,'種目コード一覧'!$A$1:$C$223,2,FALSE)," ",REPT("0",VLOOKUP('競技者一覧'!K18,'種目コード一覧'!$A$1:$C$223,3,FALSE)-LEN('競技者一覧'!L18)),'競技者一覧'!L18),"")</f>
      </c>
      <c r="K7">
        <f>_xlfn.IFERROR(CONCATENATE(VLOOKUP('競技者一覧'!M18,'種目コード一覧'!$A$1:$C$223,2,FALSE)," ",REPT("0",VLOOKUP('競技者一覧'!M18,'種目コード一覧'!$A$1:$C$223,3,FALSE)-LEN('競技者一覧'!N18)),'競技者一覧'!N18),"")</f>
      </c>
      <c r="L7">
        <f>_xlfn.IFERROR(CONCATENATE(VLOOKUP('競技者一覧'!O18,'種目コード一覧'!$A$1:$C$223,2,FALSE)," ",REPT("0",VLOOKUP('競技者一覧'!O18,'種目コード一覧'!$A$1:$C$223,3,FALSE)-LEN('競技者一覧'!P18)),'競技者一覧'!P18),"")</f>
      </c>
      <c r="M7">
        <f>_xlfn.IFERROR(CONCATENATE(VLOOKUP('競技者一覧'!Q18,'種目コード一覧'!$A$1:$C$223,2,FALSE)," ",REPT("0",VLOOKUP('競技者一覧'!Q18,'種目コード一覧'!$A$1:$C$223,3,FALSE)-LEN('競技者一覧'!R18)),'競技者一覧'!R18),"")</f>
      </c>
      <c r="N7">
        <f>_xlfn.IFERROR(CONCATENATE(VLOOKUP('競技者一覧'!S18,'種目コード一覧'!$A$1:$C$223,2,FALSE)," ",REPT("0",VLOOKUP('競技者一覧'!S18,'種目コード一覧'!$A$1:$C$223,3,FALSE)-LEN('競技者一覧'!T18)),'競技者一覧'!T18),"")</f>
      </c>
      <c r="O7">
        <f>_xlfn.IFERROR(CONCATENATE(VLOOKUP('競技者一覧'!U18,'種目コード一覧'!$A$1:$C$223,2,FALSE)," ",REPT("0",VLOOKUP('競技者一覧'!U18,'種目コード一覧'!$A$1:$C$223,3,FALSE)-LEN('競技者一覧'!V18)),'競技者一覧'!V18),"")</f>
      </c>
    </row>
    <row r="8" spans="1:15" ht="13.5">
      <c r="A8" t="e">
        <f>CONCATENATE($F$2,Sheet4!B8)</f>
        <v>#N/A</v>
      </c>
      <c r="B8" t="str">
        <f>CONCATENATE('競技者一覧'!C19,"(",'競技者一覧'!F19,")")</f>
        <v>()</v>
      </c>
      <c r="C8">
        <f>CONCATENATE('競技者一覧'!D19)</f>
      </c>
      <c r="D8">
        <f>CONCATENATE('競技者一覧'!E19)</f>
      </c>
      <c r="E8">
        <f>_xlfn.IFERROR(VLOOKUP('競技者一覧'!$C$6,Sheet4!$D$2:$E$48,2,FALSE),"")</f>
      </c>
      <c r="F8" t="e">
        <f>VLOOKUP('競技者一覧'!$C$7,'学校番号表'!$B$2:$C$1004,2,FALSE)</f>
        <v>#N/A</v>
      </c>
      <c r="G8">
        <f>CONCATENATE('競技者一覧'!B19)</f>
      </c>
      <c r="H8">
        <f>_xlfn.IFERROR(CONCATENATE(VLOOKUP('競技者一覧'!G19,'種目コード一覧'!$A$1:$C$223,2,FALSE)," ",REPT("0",VLOOKUP('競技者一覧'!G19,'種目コード一覧'!$A$1:$C$223,3,FALSE)-LEN('競技者一覧'!H19)),'競技者一覧'!H19),"")</f>
      </c>
      <c r="I8">
        <f>_xlfn.IFERROR(CONCATENATE(VLOOKUP('競技者一覧'!I19,'種目コード一覧'!$A$1:$C$223,2,FALSE)," ",REPT("0",VLOOKUP('競技者一覧'!I19,'種目コード一覧'!$A$1:$C$223,3,FALSE)-LEN('競技者一覧'!J19)),'競技者一覧'!J19),"")</f>
      </c>
      <c r="J8">
        <f>_xlfn.IFERROR(CONCATENATE(VLOOKUP('競技者一覧'!K19,'種目コード一覧'!$A$1:$C$223,2,FALSE)," ",REPT("0",VLOOKUP('競技者一覧'!K19,'種目コード一覧'!$A$1:$C$223,3,FALSE)-LEN('競技者一覧'!L19)),'競技者一覧'!L19),"")</f>
      </c>
      <c r="K8">
        <f>_xlfn.IFERROR(CONCATENATE(VLOOKUP('競技者一覧'!M19,'種目コード一覧'!$A$1:$C$223,2,FALSE)," ",REPT("0",VLOOKUP('競技者一覧'!M19,'種目コード一覧'!$A$1:$C$223,3,FALSE)-LEN('競技者一覧'!N19)),'競技者一覧'!N19),"")</f>
      </c>
      <c r="L8">
        <f>_xlfn.IFERROR(CONCATENATE(VLOOKUP('競技者一覧'!O19,'種目コード一覧'!$A$1:$C$223,2,FALSE)," ",REPT("0",VLOOKUP('競技者一覧'!O19,'種目コード一覧'!$A$1:$C$223,3,FALSE)-LEN('競技者一覧'!P19)),'競技者一覧'!P19),"")</f>
      </c>
      <c r="M8">
        <f>_xlfn.IFERROR(CONCATENATE(VLOOKUP('競技者一覧'!Q19,'種目コード一覧'!$A$1:$C$223,2,FALSE)," ",REPT("0",VLOOKUP('競技者一覧'!Q19,'種目コード一覧'!$A$1:$C$223,3,FALSE)-LEN('競技者一覧'!R19)),'競技者一覧'!R19),"")</f>
      </c>
      <c r="N8">
        <f>_xlfn.IFERROR(CONCATENATE(VLOOKUP('競技者一覧'!S19,'種目コード一覧'!$A$1:$C$223,2,FALSE)," ",REPT("0",VLOOKUP('競技者一覧'!S19,'種目コード一覧'!$A$1:$C$223,3,FALSE)-LEN('競技者一覧'!T19)),'競技者一覧'!T19),"")</f>
      </c>
      <c r="O8">
        <f>_xlfn.IFERROR(CONCATENATE(VLOOKUP('競技者一覧'!U19,'種目コード一覧'!$A$1:$C$223,2,FALSE)," ",REPT("0",VLOOKUP('競技者一覧'!U19,'種目コード一覧'!$A$1:$C$223,3,FALSE)-LEN('競技者一覧'!V19)),'競技者一覧'!V19),"")</f>
      </c>
    </row>
    <row r="9" spans="1:15" ht="13.5">
      <c r="A9" t="e">
        <f>CONCATENATE($F$2,Sheet4!B9)</f>
        <v>#N/A</v>
      </c>
      <c r="B9" t="str">
        <f>CONCATENATE('競技者一覧'!C20,"(",'競技者一覧'!F20,")")</f>
        <v>()</v>
      </c>
      <c r="C9">
        <f>CONCATENATE('競技者一覧'!D20)</f>
      </c>
      <c r="D9">
        <f>CONCATENATE('競技者一覧'!E20)</f>
      </c>
      <c r="E9">
        <f>_xlfn.IFERROR(VLOOKUP('競技者一覧'!$C$6,Sheet4!$D$2:$E$48,2,FALSE),"")</f>
      </c>
      <c r="F9" t="e">
        <f>VLOOKUP('競技者一覧'!$C$7,'学校番号表'!$B$2:$C$1004,2,FALSE)</f>
        <v>#N/A</v>
      </c>
      <c r="G9">
        <f>CONCATENATE('競技者一覧'!B20)</f>
      </c>
      <c r="H9">
        <f>_xlfn.IFERROR(CONCATENATE(VLOOKUP('競技者一覧'!G20,'種目コード一覧'!$A$1:$C$223,2,FALSE)," ",REPT("0",VLOOKUP('競技者一覧'!G20,'種目コード一覧'!$A$1:$C$223,3,FALSE)-LEN('競技者一覧'!H20)),'競技者一覧'!H20),"")</f>
      </c>
      <c r="I9">
        <f>_xlfn.IFERROR(CONCATENATE(VLOOKUP('競技者一覧'!I20,'種目コード一覧'!$A$1:$C$223,2,FALSE)," ",REPT("0",VLOOKUP('競技者一覧'!I20,'種目コード一覧'!$A$1:$C$223,3,FALSE)-LEN('競技者一覧'!J20)),'競技者一覧'!J20),"")</f>
      </c>
      <c r="J9">
        <f>_xlfn.IFERROR(CONCATENATE(VLOOKUP('競技者一覧'!K20,'種目コード一覧'!$A$1:$C$223,2,FALSE)," ",REPT("0",VLOOKUP('競技者一覧'!K20,'種目コード一覧'!$A$1:$C$223,3,FALSE)-LEN('競技者一覧'!L20)),'競技者一覧'!L20),"")</f>
      </c>
      <c r="K9">
        <f>_xlfn.IFERROR(CONCATENATE(VLOOKUP('競技者一覧'!M20,'種目コード一覧'!$A$1:$C$223,2,FALSE)," ",REPT("0",VLOOKUP('競技者一覧'!M20,'種目コード一覧'!$A$1:$C$223,3,FALSE)-LEN('競技者一覧'!N20)),'競技者一覧'!N20),"")</f>
      </c>
      <c r="L9">
        <f>_xlfn.IFERROR(CONCATENATE(VLOOKUP('競技者一覧'!O20,'種目コード一覧'!$A$1:$C$223,2,FALSE)," ",REPT("0",VLOOKUP('競技者一覧'!O20,'種目コード一覧'!$A$1:$C$223,3,FALSE)-LEN('競技者一覧'!P20)),'競技者一覧'!P20),"")</f>
      </c>
      <c r="M9">
        <f>_xlfn.IFERROR(CONCATENATE(VLOOKUP('競技者一覧'!Q20,'種目コード一覧'!$A$1:$C$223,2,FALSE)," ",REPT("0",VLOOKUP('競技者一覧'!Q20,'種目コード一覧'!$A$1:$C$223,3,FALSE)-LEN('競技者一覧'!R20)),'競技者一覧'!R20),"")</f>
      </c>
      <c r="N9">
        <f>_xlfn.IFERROR(CONCATENATE(VLOOKUP('競技者一覧'!S20,'種目コード一覧'!$A$1:$C$223,2,FALSE)," ",REPT("0",VLOOKUP('競技者一覧'!S20,'種目コード一覧'!$A$1:$C$223,3,FALSE)-LEN('競技者一覧'!T20)),'競技者一覧'!T20),"")</f>
      </c>
      <c r="O9">
        <f>_xlfn.IFERROR(CONCATENATE(VLOOKUP('競技者一覧'!U20,'種目コード一覧'!$A$1:$C$223,2,FALSE)," ",REPT("0",VLOOKUP('競技者一覧'!U20,'種目コード一覧'!$A$1:$C$223,3,FALSE)-LEN('競技者一覧'!V20)),'競技者一覧'!V20),"")</f>
      </c>
    </row>
    <row r="10" spans="1:15" ht="13.5">
      <c r="A10" t="e">
        <f>CONCATENATE($F$2,Sheet4!B10)</f>
        <v>#N/A</v>
      </c>
      <c r="B10" t="str">
        <f>CONCATENATE('競技者一覧'!C21,"(",'競技者一覧'!F21,")")</f>
        <v>()</v>
      </c>
      <c r="C10">
        <f>CONCATENATE('競技者一覧'!D21)</f>
      </c>
      <c r="D10">
        <f>CONCATENATE('競技者一覧'!E21)</f>
      </c>
      <c r="E10">
        <f>_xlfn.IFERROR(VLOOKUP('競技者一覧'!$C$6,Sheet4!$D$2:$E$48,2,FALSE),"")</f>
      </c>
      <c r="F10" t="e">
        <f>VLOOKUP('競技者一覧'!$C$7,'学校番号表'!$B$2:$C$1004,2,FALSE)</f>
        <v>#N/A</v>
      </c>
      <c r="G10">
        <f>CONCATENATE('競技者一覧'!B21)</f>
      </c>
      <c r="H10">
        <f>_xlfn.IFERROR(CONCATENATE(VLOOKUP('競技者一覧'!G21,'種目コード一覧'!$A$1:$C$223,2,FALSE)," ",REPT("0",VLOOKUP('競技者一覧'!G21,'種目コード一覧'!$A$1:$C$223,3,FALSE)-LEN('競技者一覧'!H21)),'競技者一覧'!H21),"")</f>
      </c>
      <c r="I10">
        <f>_xlfn.IFERROR(CONCATENATE(VLOOKUP('競技者一覧'!I21,'種目コード一覧'!$A$1:$C$223,2,FALSE)," ",REPT("0",VLOOKUP('競技者一覧'!I21,'種目コード一覧'!$A$1:$C$223,3,FALSE)-LEN('競技者一覧'!J21)),'競技者一覧'!J21),"")</f>
      </c>
      <c r="J10">
        <f>_xlfn.IFERROR(CONCATENATE(VLOOKUP('競技者一覧'!K21,'種目コード一覧'!$A$1:$C$223,2,FALSE)," ",REPT("0",VLOOKUP('競技者一覧'!K21,'種目コード一覧'!$A$1:$C$223,3,FALSE)-LEN('競技者一覧'!L21)),'競技者一覧'!L21),"")</f>
      </c>
      <c r="K10">
        <f>_xlfn.IFERROR(CONCATENATE(VLOOKUP('競技者一覧'!M21,'種目コード一覧'!$A$1:$C$223,2,FALSE)," ",REPT("0",VLOOKUP('競技者一覧'!M21,'種目コード一覧'!$A$1:$C$223,3,FALSE)-LEN('競技者一覧'!N21)),'競技者一覧'!N21),"")</f>
      </c>
      <c r="L10">
        <f>_xlfn.IFERROR(CONCATENATE(VLOOKUP('競技者一覧'!O21,'種目コード一覧'!$A$1:$C$223,2,FALSE)," ",REPT("0",VLOOKUP('競技者一覧'!O21,'種目コード一覧'!$A$1:$C$223,3,FALSE)-LEN('競技者一覧'!P21)),'競技者一覧'!P21),"")</f>
      </c>
      <c r="M10">
        <f>_xlfn.IFERROR(CONCATENATE(VLOOKUP('競技者一覧'!Q21,'種目コード一覧'!$A$1:$C$223,2,FALSE)," ",REPT("0",VLOOKUP('競技者一覧'!Q21,'種目コード一覧'!$A$1:$C$223,3,FALSE)-LEN('競技者一覧'!R21)),'競技者一覧'!R21),"")</f>
      </c>
      <c r="N10">
        <f>_xlfn.IFERROR(CONCATENATE(VLOOKUP('競技者一覧'!S21,'種目コード一覧'!$A$1:$C$223,2,FALSE)," ",REPT("0",VLOOKUP('競技者一覧'!S21,'種目コード一覧'!$A$1:$C$223,3,FALSE)-LEN('競技者一覧'!T21)),'競技者一覧'!T21),"")</f>
      </c>
      <c r="O10">
        <f>_xlfn.IFERROR(CONCATENATE(VLOOKUP('競技者一覧'!U21,'種目コード一覧'!$A$1:$C$223,2,FALSE)," ",REPT("0",VLOOKUP('競技者一覧'!U21,'種目コード一覧'!$A$1:$C$223,3,FALSE)-LEN('競技者一覧'!V21)),'競技者一覧'!V21),"")</f>
      </c>
    </row>
    <row r="11" spans="1:15" ht="13.5">
      <c r="A11" t="e">
        <f>CONCATENATE($F$2,Sheet4!B11)</f>
        <v>#N/A</v>
      </c>
      <c r="B11" t="str">
        <f>CONCATENATE('競技者一覧'!C22,"(",'競技者一覧'!F22,")")</f>
        <v>()</v>
      </c>
      <c r="C11">
        <f>CONCATENATE('競技者一覧'!D22)</f>
      </c>
      <c r="D11">
        <f>CONCATENATE('競技者一覧'!E22)</f>
      </c>
      <c r="E11">
        <f>_xlfn.IFERROR(VLOOKUP('競技者一覧'!$C$6,Sheet4!$D$2:$E$48,2,FALSE),"")</f>
      </c>
      <c r="F11" t="e">
        <f>VLOOKUP('競技者一覧'!$C$7,'学校番号表'!$B$2:$C$1004,2,FALSE)</f>
        <v>#N/A</v>
      </c>
      <c r="G11">
        <f>CONCATENATE('競技者一覧'!B22)</f>
      </c>
      <c r="H11">
        <f>_xlfn.IFERROR(CONCATENATE(VLOOKUP('競技者一覧'!G22,'種目コード一覧'!$A$1:$C$223,2,FALSE)," ",REPT("0",VLOOKUP('競技者一覧'!G22,'種目コード一覧'!$A$1:$C$223,3,FALSE)-LEN('競技者一覧'!H22)),'競技者一覧'!H22),"")</f>
      </c>
      <c r="I11">
        <f>_xlfn.IFERROR(CONCATENATE(VLOOKUP('競技者一覧'!I22,'種目コード一覧'!$A$1:$C$223,2,FALSE)," ",REPT("0",VLOOKUP('競技者一覧'!I22,'種目コード一覧'!$A$1:$C$223,3,FALSE)-LEN('競技者一覧'!J22)),'競技者一覧'!J22),"")</f>
      </c>
      <c r="J11">
        <f>_xlfn.IFERROR(CONCATENATE(VLOOKUP('競技者一覧'!K22,'種目コード一覧'!$A$1:$C$223,2,FALSE)," ",REPT("0",VLOOKUP('競技者一覧'!K22,'種目コード一覧'!$A$1:$C$223,3,FALSE)-LEN('競技者一覧'!L22)),'競技者一覧'!L22),"")</f>
      </c>
      <c r="K11">
        <f>_xlfn.IFERROR(CONCATENATE(VLOOKUP('競技者一覧'!M22,'種目コード一覧'!$A$1:$C$223,2,FALSE)," ",REPT("0",VLOOKUP('競技者一覧'!M22,'種目コード一覧'!$A$1:$C$223,3,FALSE)-LEN('競技者一覧'!N22)),'競技者一覧'!N22),"")</f>
      </c>
      <c r="L11">
        <f>_xlfn.IFERROR(CONCATENATE(VLOOKUP('競技者一覧'!O22,'種目コード一覧'!$A$1:$C$223,2,FALSE)," ",REPT("0",VLOOKUP('競技者一覧'!O22,'種目コード一覧'!$A$1:$C$223,3,FALSE)-LEN('競技者一覧'!P22)),'競技者一覧'!P22),"")</f>
      </c>
      <c r="M11">
        <f>_xlfn.IFERROR(CONCATENATE(VLOOKUP('競技者一覧'!Q22,'種目コード一覧'!$A$1:$C$223,2,FALSE)," ",REPT("0",VLOOKUP('競技者一覧'!Q22,'種目コード一覧'!$A$1:$C$223,3,FALSE)-LEN('競技者一覧'!R22)),'競技者一覧'!R22),"")</f>
      </c>
      <c r="N11">
        <f>_xlfn.IFERROR(CONCATENATE(VLOOKUP('競技者一覧'!S22,'種目コード一覧'!$A$1:$C$223,2,FALSE)," ",REPT("0",VLOOKUP('競技者一覧'!S22,'種目コード一覧'!$A$1:$C$223,3,FALSE)-LEN('競技者一覧'!T22)),'競技者一覧'!T22),"")</f>
      </c>
      <c r="O11">
        <f>_xlfn.IFERROR(CONCATENATE(VLOOKUP('競技者一覧'!U22,'種目コード一覧'!$A$1:$C$223,2,FALSE)," ",REPT("0",VLOOKUP('競技者一覧'!U22,'種目コード一覧'!$A$1:$C$223,3,FALSE)-LEN('競技者一覧'!V22)),'競技者一覧'!V22),"")</f>
      </c>
    </row>
    <row r="12" spans="1:15" ht="13.5">
      <c r="A12" t="e">
        <f>CONCATENATE($F$2,Sheet4!B12)</f>
        <v>#N/A</v>
      </c>
      <c r="B12" t="str">
        <f>CONCATENATE('競技者一覧'!C23,"(",'競技者一覧'!F23,")")</f>
        <v>()</v>
      </c>
      <c r="C12">
        <f>CONCATENATE('競技者一覧'!D23)</f>
      </c>
      <c r="D12">
        <f>CONCATENATE('競技者一覧'!E23)</f>
      </c>
      <c r="E12">
        <f>_xlfn.IFERROR(VLOOKUP('競技者一覧'!$C$6,Sheet4!$D$2:$E$48,2,FALSE),"")</f>
      </c>
      <c r="F12" t="e">
        <f>VLOOKUP('競技者一覧'!$C$7,'学校番号表'!$B$2:$C$1004,2,FALSE)</f>
        <v>#N/A</v>
      </c>
      <c r="G12">
        <f>CONCATENATE('競技者一覧'!B23)</f>
      </c>
      <c r="H12">
        <f>_xlfn.IFERROR(CONCATENATE(VLOOKUP('競技者一覧'!G23,'種目コード一覧'!$A$1:$C$223,2,FALSE)," ",REPT("0",VLOOKUP('競技者一覧'!G23,'種目コード一覧'!$A$1:$C$223,3,FALSE)-LEN('競技者一覧'!H23)),'競技者一覧'!H23),"")</f>
      </c>
      <c r="I12">
        <f>_xlfn.IFERROR(CONCATENATE(VLOOKUP('競技者一覧'!I23,'種目コード一覧'!$A$1:$C$223,2,FALSE)," ",REPT("0",VLOOKUP('競技者一覧'!I23,'種目コード一覧'!$A$1:$C$223,3,FALSE)-LEN('競技者一覧'!J23)),'競技者一覧'!J23),"")</f>
      </c>
      <c r="J12">
        <f>_xlfn.IFERROR(CONCATENATE(VLOOKUP('競技者一覧'!K23,'種目コード一覧'!$A$1:$C$223,2,FALSE)," ",REPT("0",VLOOKUP('競技者一覧'!K23,'種目コード一覧'!$A$1:$C$223,3,FALSE)-LEN('競技者一覧'!L23)),'競技者一覧'!L23),"")</f>
      </c>
      <c r="K12">
        <f>_xlfn.IFERROR(CONCATENATE(VLOOKUP('競技者一覧'!M23,'種目コード一覧'!$A$1:$C$223,2,FALSE)," ",REPT("0",VLOOKUP('競技者一覧'!M23,'種目コード一覧'!$A$1:$C$223,3,FALSE)-LEN('競技者一覧'!N23)),'競技者一覧'!N23),"")</f>
      </c>
      <c r="L12">
        <f>_xlfn.IFERROR(CONCATENATE(VLOOKUP('競技者一覧'!O23,'種目コード一覧'!$A$1:$C$223,2,FALSE)," ",REPT("0",VLOOKUP('競技者一覧'!O23,'種目コード一覧'!$A$1:$C$223,3,FALSE)-LEN('競技者一覧'!P23)),'競技者一覧'!P23),"")</f>
      </c>
      <c r="M12">
        <f>_xlfn.IFERROR(CONCATENATE(VLOOKUP('競技者一覧'!Q23,'種目コード一覧'!$A$1:$C$223,2,FALSE)," ",REPT("0",VLOOKUP('競技者一覧'!Q23,'種目コード一覧'!$A$1:$C$223,3,FALSE)-LEN('競技者一覧'!R23)),'競技者一覧'!R23),"")</f>
      </c>
      <c r="N12">
        <f>_xlfn.IFERROR(CONCATENATE(VLOOKUP('競技者一覧'!S23,'種目コード一覧'!$A$1:$C$223,2,FALSE)," ",REPT("0",VLOOKUP('競技者一覧'!S23,'種目コード一覧'!$A$1:$C$223,3,FALSE)-LEN('競技者一覧'!T23)),'競技者一覧'!T23),"")</f>
      </c>
      <c r="O12">
        <f>_xlfn.IFERROR(CONCATENATE(VLOOKUP('競技者一覧'!U23,'種目コード一覧'!$A$1:$C$223,2,FALSE)," ",REPT("0",VLOOKUP('競技者一覧'!U23,'種目コード一覧'!$A$1:$C$223,3,FALSE)-LEN('競技者一覧'!V23)),'競技者一覧'!V23),"")</f>
      </c>
    </row>
    <row r="13" spans="1:15" ht="13.5">
      <c r="A13" t="e">
        <f>CONCATENATE($F$2,Sheet4!B13)</f>
        <v>#N/A</v>
      </c>
      <c r="B13" t="str">
        <f>CONCATENATE('競技者一覧'!C24,"(",'競技者一覧'!F24,")")</f>
        <v>()</v>
      </c>
      <c r="C13">
        <f>CONCATENATE('競技者一覧'!D24)</f>
      </c>
      <c r="D13">
        <f>CONCATENATE('競技者一覧'!E24)</f>
      </c>
      <c r="E13">
        <f>_xlfn.IFERROR(VLOOKUP('競技者一覧'!$C$6,Sheet4!$D$2:$E$48,2,FALSE),"")</f>
      </c>
      <c r="F13" t="e">
        <f>VLOOKUP('競技者一覧'!$C$7,'学校番号表'!$B$2:$C$1004,2,FALSE)</f>
        <v>#N/A</v>
      </c>
      <c r="G13">
        <f>CONCATENATE('競技者一覧'!B24)</f>
      </c>
      <c r="H13">
        <f>_xlfn.IFERROR(CONCATENATE(VLOOKUP('競技者一覧'!G24,'種目コード一覧'!$A$1:$C$223,2,FALSE)," ",REPT("0",VLOOKUP('競技者一覧'!G24,'種目コード一覧'!$A$1:$C$223,3,FALSE)-LEN('競技者一覧'!H24)),'競技者一覧'!H24),"")</f>
      </c>
      <c r="I13">
        <f>_xlfn.IFERROR(CONCATENATE(VLOOKUP('競技者一覧'!I24,'種目コード一覧'!$A$1:$C$223,2,FALSE)," ",REPT("0",VLOOKUP('競技者一覧'!I24,'種目コード一覧'!$A$1:$C$223,3,FALSE)-LEN('競技者一覧'!J24)),'競技者一覧'!J24),"")</f>
      </c>
      <c r="J13">
        <f>_xlfn.IFERROR(CONCATENATE(VLOOKUP('競技者一覧'!K24,'種目コード一覧'!$A$1:$C$223,2,FALSE)," ",REPT("0",VLOOKUP('競技者一覧'!K24,'種目コード一覧'!$A$1:$C$223,3,FALSE)-LEN('競技者一覧'!L24)),'競技者一覧'!L24),"")</f>
      </c>
      <c r="K13">
        <f>_xlfn.IFERROR(CONCATENATE(VLOOKUP('競技者一覧'!M24,'種目コード一覧'!$A$1:$C$223,2,FALSE)," ",REPT("0",VLOOKUP('競技者一覧'!M24,'種目コード一覧'!$A$1:$C$223,3,FALSE)-LEN('競技者一覧'!N24)),'競技者一覧'!N24),"")</f>
      </c>
      <c r="L13">
        <f>_xlfn.IFERROR(CONCATENATE(VLOOKUP('競技者一覧'!O24,'種目コード一覧'!$A$1:$C$223,2,FALSE)," ",REPT("0",VLOOKUP('競技者一覧'!O24,'種目コード一覧'!$A$1:$C$223,3,FALSE)-LEN('競技者一覧'!P24)),'競技者一覧'!P24),"")</f>
      </c>
      <c r="M13">
        <f>_xlfn.IFERROR(CONCATENATE(VLOOKUP('競技者一覧'!Q24,'種目コード一覧'!$A$1:$C$223,2,FALSE)," ",REPT("0",VLOOKUP('競技者一覧'!Q24,'種目コード一覧'!$A$1:$C$223,3,FALSE)-LEN('競技者一覧'!R24)),'競技者一覧'!R24),"")</f>
      </c>
      <c r="N13">
        <f>_xlfn.IFERROR(CONCATENATE(VLOOKUP('競技者一覧'!S24,'種目コード一覧'!$A$1:$C$223,2,FALSE)," ",REPT("0",VLOOKUP('競技者一覧'!S24,'種目コード一覧'!$A$1:$C$223,3,FALSE)-LEN('競技者一覧'!T24)),'競技者一覧'!T24),"")</f>
      </c>
      <c r="O13">
        <f>_xlfn.IFERROR(CONCATENATE(VLOOKUP('競技者一覧'!U24,'種目コード一覧'!$A$1:$C$223,2,FALSE)," ",REPT("0",VLOOKUP('競技者一覧'!U24,'種目コード一覧'!$A$1:$C$223,3,FALSE)-LEN('競技者一覧'!V24)),'競技者一覧'!V24),"")</f>
      </c>
    </row>
    <row r="14" spans="1:15" ht="13.5">
      <c r="A14" t="e">
        <f>CONCATENATE($F$2,Sheet4!B14)</f>
        <v>#N/A</v>
      </c>
      <c r="B14" t="str">
        <f>CONCATENATE('競技者一覧'!C25,"(",'競技者一覧'!F25,")")</f>
        <v>()</v>
      </c>
      <c r="C14">
        <f>CONCATENATE('競技者一覧'!D25)</f>
      </c>
      <c r="D14">
        <f>CONCATENATE('競技者一覧'!E25)</f>
      </c>
      <c r="E14">
        <f>_xlfn.IFERROR(VLOOKUP('競技者一覧'!$C$6,Sheet4!$D$2:$E$48,2,FALSE),"")</f>
      </c>
      <c r="F14" t="e">
        <f>VLOOKUP('競技者一覧'!$C$7,'学校番号表'!$B$2:$C$1004,2,FALSE)</f>
        <v>#N/A</v>
      </c>
      <c r="G14">
        <f>CONCATENATE('競技者一覧'!B25)</f>
      </c>
      <c r="H14">
        <f>_xlfn.IFERROR(CONCATENATE(VLOOKUP('競技者一覧'!G25,'種目コード一覧'!$A$1:$C$223,2,FALSE)," ",REPT("0",VLOOKUP('競技者一覧'!G25,'種目コード一覧'!$A$1:$C$223,3,FALSE)-LEN('競技者一覧'!H25)),'競技者一覧'!H25),"")</f>
      </c>
      <c r="I14">
        <f>_xlfn.IFERROR(CONCATENATE(VLOOKUP('競技者一覧'!I25,'種目コード一覧'!$A$1:$C$223,2,FALSE)," ",REPT("0",VLOOKUP('競技者一覧'!I25,'種目コード一覧'!$A$1:$C$223,3,FALSE)-LEN('競技者一覧'!J25)),'競技者一覧'!J25),"")</f>
      </c>
      <c r="J14">
        <f>_xlfn.IFERROR(CONCATENATE(VLOOKUP('競技者一覧'!K25,'種目コード一覧'!$A$1:$C$223,2,FALSE)," ",REPT("0",VLOOKUP('競技者一覧'!K25,'種目コード一覧'!$A$1:$C$223,3,FALSE)-LEN('競技者一覧'!L25)),'競技者一覧'!L25),"")</f>
      </c>
      <c r="K14">
        <f>_xlfn.IFERROR(CONCATENATE(VLOOKUP('競技者一覧'!M25,'種目コード一覧'!$A$1:$C$223,2,FALSE)," ",REPT("0",VLOOKUP('競技者一覧'!M25,'種目コード一覧'!$A$1:$C$223,3,FALSE)-LEN('競技者一覧'!N25)),'競技者一覧'!N25),"")</f>
      </c>
      <c r="L14">
        <f>_xlfn.IFERROR(CONCATENATE(VLOOKUP('競技者一覧'!O25,'種目コード一覧'!$A$1:$C$223,2,FALSE)," ",REPT("0",VLOOKUP('競技者一覧'!O25,'種目コード一覧'!$A$1:$C$223,3,FALSE)-LEN('競技者一覧'!P25)),'競技者一覧'!P25),"")</f>
      </c>
      <c r="M14">
        <f>_xlfn.IFERROR(CONCATENATE(VLOOKUP('競技者一覧'!Q25,'種目コード一覧'!$A$1:$C$223,2,FALSE)," ",REPT("0",VLOOKUP('競技者一覧'!Q25,'種目コード一覧'!$A$1:$C$223,3,FALSE)-LEN('競技者一覧'!R25)),'競技者一覧'!R25),"")</f>
      </c>
      <c r="N14">
        <f>_xlfn.IFERROR(CONCATENATE(VLOOKUP('競技者一覧'!S25,'種目コード一覧'!$A$1:$C$223,2,FALSE)," ",REPT("0",VLOOKUP('競技者一覧'!S25,'種目コード一覧'!$A$1:$C$223,3,FALSE)-LEN('競技者一覧'!T25)),'競技者一覧'!T25),"")</f>
      </c>
      <c r="O14">
        <f>_xlfn.IFERROR(CONCATENATE(VLOOKUP('競技者一覧'!U25,'種目コード一覧'!$A$1:$C$223,2,FALSE)," ",REPT("0",VLOOKUP('競技者一覧'!U25,'種目コード一覧'!$A$1:$C$223,3,FALSE)-LEN('競技者一覧'!V25)),'競技者一覧'!V25),"")</f>
      </c>
    </row>
    <row r="15" spans="1:15" ht="13.5">
      <c r="A15" t="e">
        <f>CONCATENATE($F$2,Sheet4!B15)</f>
        <v>#N/A</v>
      </c>
      <c r="B15" t="str">
        <f>CONCATENATE('競技者一覧'!C26,"(",'競技者一覧'!F26,")")</f>
        <v>()</v>
      </c>
      <c r="C15">
        <f>CONCATENATE('競技者一覧'!D26)</f>
      </c>
      <c r="D15">
        <f>CONCATENATE('競技者一覧'!E26)</f>
      </c>
      <c r="E15">
        <f>_xlfn.IFERROR(VLOOKUP('競技者一覧'!$C$6,Sheet4!$D$2:$E$48,2,FALSE),"")</f>
      </c>
      <c r="F15" t="e">
        <f>VLOOKUP('競技者一覧'!$C$7,'学校番号表'!$B$2:$C$1004,2,FALSE)</f>
        <v>#N/A</v>
      </c>
      <c r="G15">
        <f>CONCATENATE('競技者一覧'!B26)</f>
      </c>
      <c r="H15">
        <f>_xlfn.IFERROR(CONCATENATE(VLOOKUP('競技者一覧'!G26,'種目コード一覧'!$A$1:$C$223,2,FALSE)," ",REPT("0",VLOOKUP('競技者一覧'!G26,'種目コード一覧'!$A$1:$C$223,3,FALSE)-LEN('競技者一覧'!H26)),'競技者一覧'!H26),"")</f>
      </c>
      <c r="I15">
        <f>_xlfn.IFERROR(CONCATENATE(VLOOKUP('競技者一覧'!I26,'種目コード一覧'!$A$1:$C$223,2,FALSE)," ",REPT("0",VLOOKUP('競技者一覧'!I26,'種目コード一覧'!$A$1:$C$223,3,FALSE)-LEN('競技者一覧'!J26)),'競技者一覧'!J26),"")</f>
      </c>
      <c r="J15">
        <f>_xlfn.IFERROR(CONCATENATE(VLOOKUP('競技者一覧'!K26,'種目コード一覧'!$A$1:$C$223,2,FALSE)," ",REPT("0",VLOOKUP('競技者一覧'!K26,'種目コード一覧'!$A$1:$C$223,3,FALSE)-LEN('競技者一覧'!L26)),'競技者一覧'!L26),"")</f>
      </c>
      <c r="K15">
        <f>_xlfn.IFERROR(CONCATENATE(VLOOKUP('競技者一覧'!M26,'種目コード一覧'!$A$1:$C$223,2,FALSE)," ",REPT("0",VLOOKUP('競技者一覧'!M26,'種目コード一覧'!$A$1:$C$223,3,FALSE)-LEN('競技者一覧'!N26)),'競技者一覧'!N26),"")</f>
      </c>
      <c r="L15">
        <f>_xlfn.IFERROR(CONCATENATE(VLOOKUP('競技者一覧'!O26,'種目コード一覧'!$A$1:$C$223,2,FALSE)," ",REPT("0",VLOOKUP('競技者一覧'!O26,'種目コード一覧'!$A$1:$C$223,3,FALSE)-LEN('競技者一覧'!P26)),'競技者一覧'!P26),"")</f>
      </c>
      <c r="M15">
        <f>_xlfn.IFERROR(CONCATENATE(VLOOKUP('競技者一覧'!Q26,'種目コード一覧'!$A$1:$C$223,2,FALSE)," ",REPT("0",VLOOKUP('競技者一覧'!Q26,'種目コード一覧'!$A$1:$C$223,3,FALSE)-LEN('競技者一覧'!R26)),'競技者一覧'!R26),"")</f>
      </c>
      <c r="N15">
        <f>_xlfn.IFERROR(CONCATENATE(VLOOKUP('競技者一覧'!S26,'種目コード一覧'!$A$1:$C$223,2,FALSE)," ",REPT("0",VLOOKUP('競技者一覧'!S26,'種目コード一覧'!$A$1:$C$223,3,FALSE)-LEN('競技者一覧'!T26)),'競技者一覧'!T26),"")</f>
      </c>
      <c r="O15">
        <f>_xlfn.IFERROR(CONCATENATE(VLOOKUP('競技者一覧'!U26,'種目コード一覧'!$A$1:$C$223,2,FALSE)," ",REPT("0",VLOOKUP('競技者一覧'!U26,'種目コード一覧'!$A$1:$C$223,3,FALSE)-LEN('競技者一覧'!V26)),'競技者一覧'!V26),"")</f>
      </c>
    </row>
    <row r="16" spans="1:15" ht="13.5">
      <c r="A16" t="e">
        <f>CONCATENATE($F$2,Sheet4!B16)</f>
        <v>#N/A</v>
      </c>
      <c r="B16" t="str">
        <f>CONCATENATE('競技者一覧'!C27,"(",'競技者一覧'!F27,")")</f>
        <v>()</v>
      </c>
      <c r="C16">
        <f>CONCATENATE('競技者一覧'!D27)</f>
      </c>
      <c r="D16">
        <f>CONCATENATE('競技者一覧'!E27)</f>
      </c>
      <c r="E16">
        <f>_xlfn.IFERROR(VLOOKUP('競技者一覧'!$C$6,Sheet4!$D$2:$E$48,2,FALSE),"")</f>
      </c>
      <c r="F16" t="e">
        <f>VLOOKUP('競技者一覧'!$C$7,'学校番号表'!$B$2:$C$1004,2,FALSE)</f>
        <v>#N/A</v>
      </c>
      <c r="G16">
        <f>CONCATENATE('競技者一覧'!B27)</f>
      </c>
      <c r="H16">
        <f>_xlfn.IFERROR(CONCATENATE(VLOOKUP('競技者一覧'!G27,'種目コード一覧'!$A$1:$C$223,2,FALSE)," ",REPT("0",VLOOKUP('競技者一覧'!G27,'種目コード一覧'!$A$1:$C$223,3,FALSE)-LEN('競技者一覧'!H27)),'競技者一覧'!H27),"")</f>
      </c>
      <c r="I16">
        <f>_xlfn.IFERROR(CONCATENATE(VLOOKUP('競技者一覧'!I27,'種目コード一覧'!$A$1:$C$223,2,FALSE)," ",REPT("0",VLOOKUP('競技者一覧'!I27,'種目コード一覧'!$A$1:$C$223,3,FALSE)-LEN('競技者一覧'!J27)),'競技者一覧'!J27),"")</f>
      </c>
      <c r="J16">
        <f>_xlfn.IFERROR(CONCATENATE(VLOOKUP('競技者一覧'!K27,'種目コード一覧'!$A$1:$C$223,2,FALSE)," ",REPT("0",VLOOKUP('競技者一覧'!K27,'種目コード一覧'!$A$1:$C$223,3,FALSE)-LEN('競技者一覧'!L27)),'競技者一覧'!L27),"")</f>
      </c>
      <c r="K16">
        <f>_xlfn.IFERROR(CONCATENATE(VLOOKUP('競技者一覧'!M27,'種目コード一覧'!$A$1:$C$223,2,FALSE)," ",REPT("0",VLOOKUP('競技者一覧'!M27,'種目コード一覧'!$A$1:$C$223,3,FALSE)-LEN('競技者一覧'!N27)),'競技者一覧'!N27),"")</f>
      </c>
      <c r="L16">
        <f>_xlfn.IFERROR(CONCATENATE(VLOOKUP('競技者一覧'!O27,'種目コード一覧'!$A$1:$C$223,2,FALSE)," ",REPT("0",VLOOKUP('競技者一覧'!O27,'種目コード一覧'!$A$1:$C$223,3,FALSE)-LEN('競技者一覧'!P27)),'競技者一覧'!P27),"")</f>
      </c>
      <c r="M16">
        <f>_xlfn.IFERROR(CONCATENATE(VLOOKUP('競技者一覧'!Q27,'種目コード一覧'!$A$1:$C$223,2,FALSE)," ",REPT("0",VLOOKUP('競技者一覧'!Q27,'種目コード一覧'!$A$1:$C$223,3,FALSE)-LEN('競技者一覧'!R27)),'競技者一覧'!R27),"")</f>
      </c>
      <c r="N16">
        <f>_xlfn.IFERROR(CONCATENATE(VLOOKUP('競技者一覧'!S27,'種目コード一覧'!$A$1:$C$223,2,FALSE)," ",REPT("0",VLOOKUP('競技者一覧'!S27,'種目コード一覧'!$A$1:$C$223,3,FALSE)-LEN('競技者一覧'!T27)),'競技者一覧'!T27),"")</f>
      </c>
      <c r="O16">
        <f>_xlfn.IFERROR(CONCATENATE(VLOOKUP('競技者一覧'!U27,'種目コード一覧'!$A$1:$C$223,2,FALSE)," ",REPT("0",VLOOKUP('競技者一覧'!U27,'種目コード一覧'!$A$1:$C$223,3,FALSE)-LEN('競技者一覧'!V27)),'競技者一覧'!V27),"")</f>
      </c>
    </row>
    <row r="17" spans="1:15" ht="13.5">
      <c r="A17" t="e">
        <f>CONCATENATE($F$2,Sheet4!B17)</f>
        <v>#N/A</v>
      </c>
      <c r="B17" t="str">
        <f>CONCATENATE('競技者一覧'!C28,"(",'競技者一覧'!F28,")")</f>
        <v>()</v>
      </c>
      <c r="C17">
        <f>CONCATENATE('競技者一覧'!D28)</f>
      </c>
      <c r="D17">
        <f>CONCATENATE('競技者一覧'!E28)</f>
      </c>
      <c r="E17">
        <f>_xlfn.IFERROR(VLOOKUP('競技者一覧'!$C$6,Sheet4!$D$2:$E$48,2,FALSE),"")</f>
      </c>
      <c r="F17" t="e">
        <f>VLOOKUP('競技者一覧'!$C$7,'学校番号表'!$B$2:$C$1004,2,FALSE)</f>
        <v>#N/A</v>
      </c>
      <c r="G17">
        <f>CONCATENATE('競技者一覧'!B28)</f>
      </c>
      <c r="H17">
        <f>_xlfn.IFERROR(CONCATENATE(VLOOKUP('競技者一覧'!G28,'種目コード一覧'!$A$1:$C$223,2,FALSE)," ",REPT("0",VLOOKUP('競技者一覧'!G28,'種目コード一覧'!$A$1:$C$223,3,FALSE)-LEN('競技者一覧'!H28)),'競技者一覧'!H28),"")</f>
      </c>
      <c r="I17">
        <f>_xlfn.IFERROR(CONCATENATE(VLOOKUP('競技者一覧'!I28,'種目コード一覧'!$A$1:$C$223,2,FALSE)," ",REPT("0",VLOOKUP('競技者一覧'!I28,'種目コード一覧'!$A$1:$C$223,3,FALSE)-LEN('競技者一覧'!J28)),'競技者一覧'!J28),"")</f>
      </c>
      <c r="J17">
        <f>_xlfn.IFERROR(CONCATENATE(VLOOKUP('競技者一覧'!K28,'種目コード一覧'!$A$1:$C$223,2,FALSE)," ",REPT("0",VLOOKUP('競技者一覧'!K28,'種目コード一覧'!$A$1:$C$223,3,FALSE)-LEN('競技者一覧'!L28)),'競技者一覧'!L28),"")</f>
      </c>
      <c r="K17">
        <f>_xlfn.IFERROR(CONCATENATE(VLOOKUP('競技者一覧'!M28,'種目コード一覧'!$A$1:$C$223,2,FALSE)," ",REPT("0",VLOOKUP('競技者一覧'!M28,'種目コード一覧'!$A$1:$C$223,3,FALSE)-LEN('競技者一覧'!N28)),'競技者一覧'!N28),"")</f>
      </c>
      <c r="L17">
        <f>_xlfn.IFERROR(CONCATENATE(VLOOKUP('競技者一覧'!O28,'種目コード一覧'!$A$1:$C$223,2,FALSE)," ",REPT("0",VLOOKUP('競技者一覧'!O28,'種目コード一覧'!$A$1:$C$223,3,FALSE)-LEN('競技者一覧'!P28)),'競技者一覧'!P28),"")</f>
      </c>
      <c r="M17">
        <f>_xlfn.IFERROR(CONCATENATE(VLOOKUP('競技者一覧'!Q28,'種目コード一覧'!$A$1:$C$223,2,FALSE)," ",REPT("0",VLOOKUP('競技者一覧'!Q28,'種目コード一覧'!$A$1:$C$223,3,FALSE)-LEN('競技者一覧'!R28)),'競技者一覧'!R28),"")</f>
      </c>
      <c r="N17">
        <f>_xlfn.IFERROR(CONCATENATE(VLOOKUP('競技者一覧'!S28,'種目コード一覧'!$A$1:$C$223,2,FALSE)," ",REPT("0",VLOOKUP('競技者一覧'!S28,'種目コード一覧'!$A$1:$C$223,3,FALSE)-LEN('競技者一覧'!T28)),'競技者一覧'!T28),"")</f>
      </c>
      <c r="O17">
        <f>_xlfn.IFERROR(CONCATENATE(VLOOKUP('競技者一覧'!U28,'種目コード一覧'!$A$1:$C$223,2,FALSE)," ",REPT("0",VLOOKUP('競技者一覧'!U28,'種目コード一覧'!$A$1:$C$223,3,FALSE)-LEN('競技者一覧'!V28)),'競技者一覧'!V28),"")</f>
      </c>
    </row>
    <row r="18" spans="1:15" ht="13.5">
      <c r="A18" t="e">
        <f>CONCATENATE($F$2,Sheet4!B18)</f>
        <v>#N/A</v>
      </c>
      <c r="B18" t="str">
        <f>CONCATENATE('競技者一覧'!C29,"(",'競技者一覧'!F29,")")</f>
        <v>()</v>
      </c>
      <c r="C18">
        <f>CONCATENATE('競技者一覧'!D29)</f>
      </c>
      <c r="D18">
        <f>CONCATENATE('競技者一覧'!E29)</f>
      </c>
      <c r="E18">
        <f>_xlfn.IFERROR(VLOOKUP('競技者一覧'!$C$6,Sheet4!$D$2:$E$48,2,FALSE),"")</f>
      </c>
      <c r="F18" t="e">
        <f>VLOOKUP('競技者一覧'!$C$7,'学校番号表'!$B$2:$C$1004,2,FALSE)</f>
        <v>#N/A</v>
      </c>
      <c r="G18">
        <f>CONCATENATE('競技者一覧'!B29)</f>
      </c>
      <c r="H18">
        <f>_xlfn.IFERROR(CONCATENATE(VLOOKUP('競技者一覧'!G29,'種目コード一覧'!$A$1:$C$223,2,FALSE)," ",REPT("0",VLOOKUP('競技者一覧'!G29,'種目コード一覧'!$A$1:$C$223,3,FALSE)-LEN('競技者一覧'!H29)),'競技者一覧'!H29),"")</f>
      </c>
      <c r="I18">
        <f>_xlfn.IFERROR(CONCATENATE(VLOOKUP('競技者一覧'!I29,'種目コード一覧'!$A$1:$C$223,2,FALSE)," ",REPT("0",VLOOKUP('競技者一覧'!I29,'種目コード一覧'!$A$1:$C$223,3,FALSE)-LEN('競技者一覧'!J29)),'競技者一覧'!J29),"")</f>
      </c>
      <c r="J18">
        <f>_xlfn.IFERROR(CONCATENATE(VLOOKUP('競技者一覧'!K29,'種目コード一覧'!$A$1:$C$223,2,FALSE)," ",REPT("0",VLOOKUP('競技者一覧'!K29,'種目コード一覧'!$A$1:$C$223,3,FALSE)-LEN('競技者一覧'!L29)),'競技者一覧'!L29),"")</f>
      </c>
      <c r="K18">
        <f>_xlfn.IFERROR(CONCATENATE(VLOOKUP('競技者一覧'!M29,'種目コード一覧'!$A$1:$C$223,2,FALSE)," ",REPT("0",VLOOKUP('競技者一覧'!M29,'種目コード一覧'!$A$1:$C$223,3,FALSE)-LEN('競技者一覧'!N29)),'競技者一覧'!N29),"")</f>
      </c>
      <c r="L18">
        <f>_xlfn.IFERROR(CONCATENATE(VLOOKUP('競技者一覧'!O29,'種目コード一覧'!$A$1:$C$223,2,FALSE)," ",REPT("0",VLOOKUP('競技者一覧'!O29,'種目コード一覧'!$A$1:$C$223,3,FALSE)-LEN('競技者一覧'!P29)),'競技者一覧'!P29),"")</f>
      </c>
      <c r="M18">
        <f>_xlfn.IFERROR(CONCATENATE(VLOOKUP('競技者一覧'!Q29,'種目コード一覧'!$A$1:$C$223,2,FALSE)," ",REPT("0",VLOOKUP('競技者一覧'!Q29,'種目コード一覧'!$A$1:$C$223,3,FALSE)-LEN('競技者一覧'!R29)),'競技者一覧'!R29),"")</f>
      </c>
      <c r="N18">
        <f>_xlfn.IFERROR(CONCATENATE(VLOOKUP('競技者一覧'!S29,'種目コード一覧'!$A$1:$C$223,2,FALSE)," ",REPT("0",VLOOKUP('競技者一覧'!S29,'種目コード一覧'!$A$1:$C$223,3,FALSE)-LEN('競技者一覧'!T29)),'競技者一覧'!T29),"")</f>
      </c>
      <c r="O18">
        <f>_xlfn.IFERROR(CONCATENATE(VLOOKUP('競技者一覧'!U29,'種目コード一覧'!$A$1:$C$223,2,FALSE)," ",REPT("0",VLOOKUP('競技者一覧'!U29,'種目コード一覧'!$A$1:$C$223,3,FALSE)-LEN('競技者一覧'!V29)),'競技者一覧'!V29),"")</f>
      </c>
    </row>
    <row r="19" spans="1:15" ht="13.5">
      <c r="A19" t="e">
        <f>CONCATENATE($F$2,Sheet4!B19)</f>
        <v>#N/A</v>
      </c>
      <c r="B19" t="str">
        <f>CONCATENATE('競技者一覧'!C30,"(",'競技者一覧'!F30,")")</f>
        <v>()</v>
      </c>
      <c r="C19">
        <f>CONCATENATE('競技者一覧'!D30)</f>
      </c>
      <c r="D19">
        <f>CONCATENATE('競技者一覧'!E30)</f>
      </c>
      <c r="E19">
        <f>_xlfn.IFERROR(VLOOKUP('競技者一覧'!$C$6,Sheet4!$D$2:$E$48,2,FALSE),"")</f>
      </c>
      <c r="F19" t="e">
        <f>VLOOKUP('競技者一覧'!$C$7,'学校番号表'!$B$2:$C$1004,2,FALSE)</f>
        <v>#N/A</v>
      </c>
      <c r="G19">
        <f>CONCATENATE('競技者一覧'!B30)</f>
      </c>
      <c r="H19">
        <f>_xlfn.IFERROR(CONCATENATE(VLOOKUP('競技者一覧'!G30,'種目コード一覧'!$A$1:$C$223,2,FALSE)," ",REPT("0",VLOOKUP('競技者一覧'!G30,'種目コード一覧'!$A$1:$C$223,3,FALSE)-LEN('競技者一覧'!H30)),'競技者一覧'!H30),"")</f>
      </c>
      <c r="I19">
        <f>_xlfn.IFERROR(CONCATENATE(VLOOKUP('競技者一覧'!I30,'種目コード一覧'!$A$1:$C$223,2,FALSE)," ",REPT("0",VLOOKUP('競技者一覧'!I30,'種目コード一覧'!$A$1:$C$223,3,FALSE)-LEN('競技者一覧'!J30)),'競技者一覧'!J30),"")</f>
      </c>
      <c r="J19">
        <f>_xlfn.IFERROR(CONCATENATE(VLOOKUP('競技者一覧'!K30,'種目コード一覧'!$A$1:$C$223,2,FALSE)," ",REPT("0",VLOOKUP('競技者一覧'!K30,'種目コード一覧'!$A$1:$C$223,3,FALSE)-LEN('競技者一覧'!L30)),'競技者一覧'!L30),"")</f>
      </c>
      <c r="K19">
        <f>_xlfn.IFERROR(CONCATENATE(VLOOKUP('競技者一覧'!M30,'種目コード一覧'!$A$1:$C$223,2,FALSE)," ",REPT("0",VLOOKUP('競技者一覧'!M30,'種目コード一覧'!$A$1:$C$223,3,FALSE)-LEN('競技者一覧'!N30)),'競技者一覧'!N30),"")</f>
      </c>
      <c r="L19">
        <f>_xlfn.IFERROR(CONCATENATE(VLOOKUP('競技者一覧'!O30,'種目コード一覧'!$A$1:$C$223,2,FALSE)," ",REPT("0",VLOOKUP('競技者一覧'!O30,'種目コード一覧'!$A$1:$C$223,3,FALSE)-LEN('競技者一覧'!P30)),'競技者一覧'!P30),"")</f>
      </c>
      <c r="M19">
        <f>_xlfn.IFERROR(CONCATENATE(VLOOKUP('競技者一覧'!Q30,'種目コード一覧'!$A$1:$C$223,2,FALSE)," ",REPT("0",VLOOKUP('競技者一覧'!Q30,'種目コード一覧'!$A$1:$C$223,3,FALSE)-LEN('競技者一覧'!R30)),'競技者一覧'!R30),"")</f>
      </c>
      <c r="N19">
        <f>_xlfn.IFERROR(CONCATENATE(VLOOKUP('競技者一覧'!S30,'種目コード一覧'!$A$1:$C$223,2,FALSE)," ",REPT("0",VLOOKUP('競技者一覧'!S30,'種目コード一覧'!$A$1:$C$223,3,FALSE)-LEN('競技者一覧'!T30)),'競技者一覧'!T30),"")</f>
      </c>
      <c r="O19">
        <f>_xlfn.IFERROR(CONCATENATE(VLOOKUP('競技者一覧'!U30,'種目コード一覧'!$A$1:$C$223,2,FALSE)," ",REPT("0",VLOOKUP('競技者一覧'!U30,'種目コード一覧'!$A$1:$C$223,3,FALSE)-LEN('競技者一覧'!V30)),'競技者一覧'!V30),"")</f>
      </c>
    </row>
    <row r="20" spans="1:15" ht="13.5">
      <c r="A20" t="e">
        <f>CONCATENATE($F$2,Sheet4!B20)</f>
        <v>#N/A</v>
      </c>
      <c r="B20" t="str">
        <f>CONCATENATE('競技者一覧'!C31,"(",'競技者一覧'!F31,")")</f>
        <v>()</v>
      </c>
      <c r="C20">
        <f>CONCATENATE('競技者一覧'!D31)</f>
      </c>
      <c r="D20">
        <f>CONCATENATE('競技者一覧'!E31)</f>
      </c>
      <c r="E20">
        <f>_xlfn.IFERROR(VLOOKUP('競技者一覧'!$C$6,Sheet4!$D$2:$E$48,2,FALSE),"")</f>
      </c>
      <c r="F20" t="e">
        <f>VLOOKUP('競技者一覧'!$C$7,'学校番号表'!$B$2:$C$1004,2,FALSE)</f>
        <v>#N/A</v>
      </c>
      <c r="G20">
        <f>CONCATENATE('競技者一覧'!B31)</f>
      </c>
      <c r="H20">
        <f>_xlfn.IFERROR(CONCATENATE(VLOOKUP('競技者一覧'!G31,'種目コード一覧'!$A$1:$C$223,2,FALSE)," ",REPT("0",VLOOKUP('競技者一覧'!G31,'種目コード一覧'!$A$1:$C$223,3,FALSE)-LEN('競技者一覧'!H31)),'競技者一覧'!H31),"")</f>
      </c>
      <c r="I20">
        <f>_xlfn.IFERROR(CONCATENATE(VLOOKUP('競技者一覧'!I31,'種目コード一覧'!$A$1:$C$223,2,FALSE)," ",REPT("0",VLOOKUP('競技者一覧'!I31,'種目コード一覧'!$A$1:$C$223,3,FALSE)-LEN('競技者一覧'!J31)),'競技者一覧'!J31),"")</f>
      </c>
      <c r="J20">
        <f>_xlfn.IFERROR(CONCATENATE(VLOOKUP('競技者一覧'!K31,'種目コード一覧'!$A$1:$C$223,2,FALSE)," ",REPT("0",VLOOKUP('競技者一覧'!K31,'種目コード一覧'!$A$1:$C$223,3,FALSE)-LEN('競技者一覧'!L31)),'競技者一覧'!L31),"")</f>
      </c>
      <c r="K20">
        <f>_xlfn.IFERROR(CONCATENATE(VLOOKUP('競技者一覧'!M31,'種目コード一覧'!$A$1:$C$223,2,FALSE)," ",REPT("0",VLOOKUP('競技者一覧'!M31,'種目コード一覧'!$A$1:$C$223,3,FALSE)-LEN('競技者一覧'!N31)),'競技者一覧'!N31),"")</f>
      </c>
      <c r="L20">
        <f>_xlfn.IFERROR(CONCATENATE(VLOOKUP('競技者一覧'!O31,'種目コード一覧'!$A$1:$C$223,2,FALSE)," ",REPT("0",VLOOKUP('競技者一覧'!O31,'種目コード一覧'!$A$1:$C$223,3,FALSE)-LEN('競技者一覧'!P31)),'競技者一覧'!P31),"")</f>
      </c>
      <c r="M20">
        <f>_xlfn.IFERROR(CONCATENATE(VLOOKUP('競技者一覧'!Q31,'種目コード一覧'!$A$1:$C$223,2,FALSE)," ",REPT("0",VLOOKUP('競技者一覧'!Q31,'種目コード一覧'!$A$1:$C$223,3,FALSE)-LEN('競技者一覧'!R31)),'競技者一覧'!R31),"")</f>
      </c>
      <c r="N20">
        <f>_xlfn.IFERROR(CONCATENATE(VLOOKUP('競技者一覧'!S31,'種目コード一覧'!$A$1:$C$223,2,FALSE)," ",REPT("0",VLOOKUP('競技者一覧'!S31,'種目コード一覧'!$A$1:$C$223,3,FALSE)-LEN('競技者一覧'!T31)),'競技者一覧'!T31),"")</f>
      </c>
      <c r="O20">
        <f>_xlfn.IFERROR(CONCATENATE(VLOOKUP('競技者一覧'!U31,'種目コード一覧'!$A$1:$C$223,2,FALSE)," ",REPT("0",VLOOKUP('競技者一覧'!U31,'種目コード一覧'!$A$1:$C$223,3,FALSE)-LEN('競技者一覧'!V31)),'競技者一覧'!V31),"")</f>
      </c>
    </row>
    <row r="21" spans="1:15" ht="13.5">
      <c r="A21" t="e">
        <f>CONCATENATE($F$2,Sheet4!B21)</f>
        <v>#N/A</v>
      </c>
      <c r="B21" t="str">
        <f>CONCATENATE('競技者一覧'!C32,"(",'競技者一覧'!F32,")")</f>
        <v>()</v>
      </c>
      <c r="C21">
        <f>CONCATENATE('競技者一覧'!D32)</f>
      </c>
      <c r="D21">
        <f>CONCATENATE('競技者一覧'!E32)</f>
      </c>
      <c r="E21">
        <f>_xlfn.IFERROR(VLOOKUP('競技者一覧'!$C$6,Sheet4!$D$2:$E$48,2,FALSE),"")</f>
      </c>
      <c r="F21" t="e">
        <f>VLOOKUP('競技者一覧'!$C$7,'学校番号表'!$B$2:$C$1004,2,FALSE)</f>
        <v>#N/A</v>
      </c>
      <c r="G21">
        <f>CONCATENATE('競技者一覧'!B32)</f>
      </c>
      <c r="H21">
        <f>_xlfn.IFERROR(CONCATENATE(VLOOKUP('競技者一覧'!G32,'種目コード一覧'!$A$1:$C$223,2,FALSE)," ",REPT("0",VLOOKUP('競技者一覧'!G32,'種目コード一覧'!$A$1:$C$223,3,FALSE)-LEN('競技者一覧'!H32)),'競技者一覧'!H32),"")</f>
      </c>
      <c r="I21">
        <f>_xlfn.IFERROR(CONCATENATE(VLOOKUP('競技者一覧'!I32,'種目コード一覧'!$A$1:$C$223,2,FALSE)," ",REPT("0",VLOOKUP('競技者一覧'!I32,'種目コード一覧'!$A$1:$C$223,3,FALSE)-LEN('競技者一覧'!J32)),'競技者一覧'!J32),"")</f>
      </c>
      <c r="J21">
        <f>_xlfn.IFERROR(CONCATENATE(VLOOKUP('競技者一覧'!K32,'種目コード一覧'!$A$1:$C$223,2,FALSE)," ",REPT("0",VLOOKUP('競技者一覧'!K32,'種目コード一覧'!$A$1:$C$223,3,FALSE)-LEN('競技者一覧'!L32)),'競技者一覧'!L32),"")</f>
      </c>
      <c r="K21">
        <f>_xlfn.IFERROR(CONCATENATE(VLOOKUP('競技者一覧'!M32,'種目コード一覧'!$A$1:$C$223,2,FALSE)," ",REPT("0",VLOOKUP('競技者一覧'!M32,'種目コード一覧'!$A$1:$C$223,3,FALSE)-LEN('競技者一覧'!N32)),'競技者一覧'!N32),"")</f>
      </c>
      <c r="L21">
        <f>_xlfn.IFERROR(CONCATENATE(VLOOKUP('競技者一覧'!O32,'種目コード一覧'!$A$1:$C$223,2,FALSE)," ",REPT("0",VLOOKUP('競技者一覧'!O32,'種目コード一覧'!$A$1:$C$223,3,FALSE)-LEN('競技者一覧'!P32)),'競技者一覧'!P32),"")</f>
      </c>
      <c r="M21">
        <f>_xlfn.IFERROR(CONCATENATE(VLOOKUP('競技者一覧'!Q32,'種目コード一覧'!$A$1:$C$223,2,FALSE)," ",REPT("0",VLOOKUP('競技者一覧'!Q32,'種目コード一覧'!$A$1:$C$223,3,FALSE)-LEN('競技者一覧'!R32)),'競技者一覧'!R32),"")</f>
      </c>
      <c r="N21">
        <f>_xlfn.IFERROR(CONCATENATE(VLOOKUP('競技者一覧'!S32,'種目コード一覧'!$A$1:$C$223,2,FALSE)," ",REPT("0",VLOOKUP('競技者一覧'!S32,'種目コード一覧'!$A$1:$C$223,3,FALSE)-LEN('競技者一覧'!T32)),'競技者一覧'!T32),"")</f>
      </c>
      <c r="O21">
        <f>_xlfn.IFERROR(CONCATENATE(VLOOKUP('競技者一覧'!U32,'種目コード一覧'!$A$1:$C$223,2,FALSE)," ",REPT("0",VLOOKUP('競技者一覧'!U32,'種目コード一覧'!$A$1:$C$223,3,FALSE)-LEN('競技者一覧'!V32)),'競技者一覧'!V32),"")</f>
      </c>
    </row>
    <row r="22" spans="1:15" ht="13.5">
      <c r="A22" t="e">
        <f>CONCATENATE($F$2,Sheet4!B22)</f>
        <v>#N/A</v>
      </c>
      <c r="B22" t="str">
        <f>CONCATENATE('競技者一覧'!C33,"(",'競技者一覧'!F33,")")</f>
        <v>()</v>
      </c>
      <c r="C22">
        <f>CONCATENATE('競技者一覧'!D33)</f>
      </c>
      <c r="D22">
        <f>CONCATENATE('競技者一覧'!E33)</f>
      </c>
      <c r="E22">
        <f>_xlfn.IFERROR(VLOOKUP('競技者一覧'!$C$6,Sheet4!$D$2:$E$48,2,FALSE),"")</f>
      </c>
      <c r="F22" t="e">
        <f>VLOOKUP('競技者一覧'!$C$7,'学校番号表'!$B$2:$C$1004,2,FALSE)</f>
        <v>#N/A</v>
      </c>
      <c r="G22">
        <f>CONCATENATE('競技者一覧'!B33)</f>
      </c>
      <c r="H22">
        <f>_xlfn.IFERROR(CONCATENATE(VLOOKUP('競技者一覧'!G33,'種目コード一覧'!$A$1:$C$223,2,FALSE)," ",REPT("0",VLOOKUP('競技者一覧'!G33,'種目コード一覧'!$A$1:$C$223,3,FALSE)-LEN('競技者一覧'!H33)),'競技者一覧'!H33),"")</f>
      </c>
      <c r="I22">
        <f>_xlfn.IFERROR(CONCATENATE(VLOOKUP('競技者一覧'!I33,'種目コード一覧'!$A$1:$C$223,2,FALSE)," ",REPT("0",VLOOKUP('競技者一覧'!I33,'種目コード一覧'!$A$1:$C$223,3,FALSE)-LEN('競技者一覧'!J33)),'競技者一覧'!J33),"")</f>
      </c>
      <c r="J22">
        <f>_xlfn.IFERROR(CONCATENATE(VLOOKUP('競技者一覧'!K33,'種目コード一覧'!$A$1:$C$223,2,FALSE)," ",REPT("0",VLOOKUP('競技者一覧'!K33,'種目コード一覧'!$A$1:$C$223,3,FALSE)-LEN('競技者一覧'!L33)),'競技者一覧'!L33),"")</f>
      </c>
      <c r="K22">
        <f>_xlfn.IFERROR(CONCATENATE(VLOOKUP('競技者一覧'!M33,'種目コード一覧'!$A$1:$C$223,2,FALSE)," ",REPT("0",VLOOKUP('競技者一覧'!M33,'種目コード一覧'!$A$1:$C$223,3,FALSE)-LEN('競技者一覧'!N33)),'競技者一覧'!N33),"")</f>
      </c>
      <c r="L22">
        <f>_xlfn.IFERROR(CONCATENATE(VLOOKUP('競技者一覧'!O33,'種目コード一覧'!$A$1:$C$223,2,FALSE)," ",REPT("0",VLOOKUP('競技者一覧'!O33,'種目コード一覧'!$A$1:$C$223,3,FALSE)-LEN('競技者一覧'!P33)),'競技者一覧'!P33),"")</f>
      </c>
      <c r="M22">
        <f>_xlfn.IFERROR(CONCATENATE(VLOOKUP('競技者一覧'!Q33,'種目コード一覧'!$A$1:$C$223,2,FALSE)," ",REPT("0",VLOOKUP('競技者一覧'!Q33,'種目コード一覧'!$A$1:$C$223,3,FALSE)-LEN('競技者一覧'!R33)),'競技者一覧'!R33),"")</f>
      </c>
      <c r="N22">
        <f>_xlfn.IFERROR(CONCATENATE(VLOOKUP('競技者一覧'!S33,'種目コード一覧'!$A$1:$C$223,2,FALSE)," ",REPT("0",VLOOKUP('競技者一覧'!S33,'種目コード一覧'!$A$1:$C$223,3,FALSE)-LEN('競技者一覧'!T33)),'競技者一覧'!T33),"")</f>
      </c>
      <c r="O22">
        <f>_xlfn.IFERROR(CONCATENATE(VLOOKUP('競技者一覧'!U33,'種目コード一覧'!$A$1:$C$223,2,FALSE)," ",REPT("0",VLOOKUP('競技者一覧'!U33,'種目コード一覧'!$A$1:$C$223,3,FALSE)-LEN('競技者一覧'!V33)),'競技者一覧'!V33),"")</f>
      </c>
    </row>
    <row r="23" spans="1:15" ht="13.5">
      <c r="A23" t="e">
        <f>CONCATENATE($F$2,Sheet4!B23)</f>
        <v>#N/A</v>
      </c>
      <c r="B23" t="str">
        <f>CONCATENATE('競技者一覧'!C34,"(",'競技者一覧'!F34,")")</f>
        <v>()</v>
      </c>
      <c r="C23">
        <f>CONCATENATE('競技者一覧'!D34)</f>
      </c>
      <c r="D23">
        <f>CONCATENATE('競技者一覧'!E34)</f>
      </c>
      <c r="E23">
        <f>_xlfn.IFERROR(VLOOKUP('競技者一覧'!$C$6,Sheet4!$D$2:$E$48,2,FALSE),"")</f>
      </c>
      <c r="F23" t="e">
        <f>VLOOKUP('競技者一覧'!$C$7,'学校番号表'!$B$2:$C$1004,2,FALSE)</f>
        <v>#N/A</v>
      </c>
      <c r="G23">
        <f>CONCATENATE('競技者一覧'!B34)</f>
      </c>
      <c r="H23">
        <f>_xlfn.IFERROR(CONCATENATE(VLOOKUP('競技者一覧'!G34,'種目コード一覧'!$A$1:$C$223,2,FALSE)," ",REPT("0",VLOOKUP('競技者一覧'!G34,'種目コード一覧'!$A$1:$C$223,3,FALSE)-LEN('競技者一覧'!H34)),'競技者一覧'!H34),"")</f>
      </c>
      <c r="I23">
        <f>_xlfn.IFERROR(CONCATENATE(VLOOKUP('競技者一覧'!I34,'種目コード一覧'!$A$1:$C$223,2,FALSE)," ",REPT("0",VLOOKUP('競技者一覧'!I34,'種目コード一覧'!$A$1:$C$223,3,FALSE)-LEN('競技者一覧'!J34)),'競技者一覧'!J34),"")</f>
      </c>
      <c r="J23">
        <f>_xlfn.IFERROR(CONCATENATE(VLOOKUP('競技者一覧'!K34,'種目コード一覧'!$A$1:$C$223,2,FALSE)," ",REPT("0",VLOOKUP('競技者一覧'!K34,'種目コード一覧'!$A$1:$C$223,3,FALSE)-LEN('競技者一覧'!L34)),'競技者一覧'!L34),"")</f>
      </c>
      <c r="K23">
        <f>_xlfn.IFERROR(CONCATENATE(VLOOKUP('競技者一覧'!M34,'種目コード一覧'!$A$1:$C$223,2,FALSE)," ",REPT("0",VLOOKUP('競技者一覧'!M34,'種目コード一覧'!$A$1:$C$223,3,FALSE)-LEN('競技者一覧'!N34)),'競技者一覧'!N34),"")</f>
      </c>
      <c r="L23">
        <f>_xlfn.IFERROR(CONCATENATE(VLOOKUP('競技者一覧'!O34,'種目コード一覧'!$A$1:$C$223,2,FALSE)," ",REPT("0",VLOOKUP('競技者一覧'!O34,'種目コード一覧'!$A$1:$C$223,3,FALSE)-LEN('競技者一覧'!P34)),'競技者一覧'!P34),"")</f>
      </c>
      <c r="M23">
        <f>_xlfn.IFERROR(CONCATENATE(VLOOKUP('競技者一覧'!Q34,'種目コード一覧'!$A$1:$C$223,2,FALSE)," ",REPT("0",VLOOKUP('競技者一覧'!Q34,'種目コード一覧'!$A$1:$C$223,3,FALSE)-LEN('競技者一覧'!R34)),'競技者一覧'!R34),"")</f>
      </c>
      <c r="N23">
        <f>_xlfn.IFERROR(CONCATENATE(VLOOKUP('競技者一覧'!S34,'種目コード一覧'!$A$1:$C$223,2,FALSE)," ",REPT("0",VLOOKUP('競技者一覧'!S34,'種目コード一覧'!$A$1:$C$223,3,FALSE)-LEN('競技者一覧'!T34)),'競技者一覧'!T34),"")</f>
      </c>
      <c r="O23">
        <f>_xlfn.IFERROR(CONCATENATE(VLOOKUP('競技者一覧'!U34,'種目コード一覧'!$A$1:$C$223,2,FALSE)," ",REPT("0",VLOOKUP('競技者一覧'!U34,'種目コード一覧'!$A$1:$C$223,3,FALSE)-LEN('競技者一覧'!V34)),'競技者一覧'!V34),"")</f>
      </c>
    </row>
    <row r="24" spans="1:15" ht="13.5">
      <c r="A24" t="e">
        <f>CONCATENATE($F$2,Sheet4!B24)</f>
        <v>#N/A</v>
      </c>
      <c r="B24" t="str">
        <f>CONCATENATE('競技者一覧'!C35,"(",'競技者一覧'!F35,")")</f>
        <v>()</v>
      </c>
      <c r="C24">
        <f>CONCATENATE('競技者一覧'!D35)</f>
      </c>
      <c r="D24">
        <f>CONCATENATE('競技者一覧'!E35)</f>
      </c>
      <c r="E24">
        <f>_xlfn.IFERROR(VLOOKUP('競技者一覧'!$C$6,Sheet4!$D$2:$E$48,2,FALSE),"")</f>
      </c>
      <c r="F24" t="e">
        <f>VLOOKUP('競技者一覧'!$C$7,'学校番号表'!$B$2:$C$1004,2,FALSE)</f>
        <v>#N/A</v>
      </c>
      <c r="G24">
        <f>CONCATENATE('競技者一覧'!B35)</f>
      </c>
      <c r="H24">
        <f>_xlfn.IFERROR(CONCATENATE(VLOOKUP('競技者一覧'!G35,'種目コード一覧'!$A$1:$C$223,2,FALSE)," ",REPT("0",VLOOKUP('競技者一覧'!G35,'種目コード一覧'!$A$1:$C$223,3,FALSE)-LEN('競技者一覧'!H35)),'競技者一覧'!H35),"")</f>
      </c>
      <c r="I24">
        <f>_xlfn.IFERROR(CONCATENATE(VLOOKUP('競技者一覧'!I35,'種目コード一覧'!$A$1:$C$223,2,FALSE)," ",REPT("0",VLOOKUP('競技者一覧'!I35,'種目コード一覧'!$A$1:$C$223,3,FALSE)-LEN('競技者一覧'!J35)),'競技者一覧'!J35),"")</f>
      </c>
      <c r="J24">
        <f>_xlfn.IFERROR(CONCATENATE(VLOOKUP('競技者一覧'!K35,'種目コード一覧'!$A$1:$C$223,2,FALSE)," ",REPT("0",VLOOKUP('競技者一覧'!K35,'種目コード一覧'!$A$1:$C$223,3,FALSE)-LEN('競技者一覧'!L35)),'競技者一覧'!L35),"")</f>
      </c>
      <c r="K24">
        <f>_xlfn.IFERROR(CONCATENATE(VLOOKUP('競技者一覧'!M35,'種目コード一覧'!$A$1:$C$223,2,FALSE)," ",REPT("0",VLOOKUP('競技者一覧'!M35,'種目コード一覧'!$A$1:$C$223,3,FALSE)-LEN('競技者一覧'!N35)),'競技者一覧'!N35),"")</f>
      </c>
      <c r="L24">
        <f>_xlfn.IFERROR(CONCATENATE(VLOOKUP('競技者一覧'!O35,'種目コード一覧'!$A$1:$C$223,2,FALSE)," ",REPT("0",VLOOKUP('競技者一覧'!O35,'種目コード一覧'!$A$1:$C$223,3,FALSE)-LEN('競技者一覧'!P35)),'競技者一覧'!P35),"")</f>
      </c>
      <c r="M24">
        <f>_xlfn.IFERROR(CONCATENATE(VLOOKUP('競技者一覧'!Q35,'種目コード一覧'!$A$1:$C$223,2,FALSE)," ",REPT("0",VLOOKUP('競技者一覧'!Q35,'種目コード一覧'!$A$1:$C$223,3,FALSE)-LEN('競技者一覧'!R35)),'競技者一覧'!R35),"")</f>
      </c>
      <c r="N24">
        <f>_xlfn.IFERROR(CONCATENATE(VLOOKUP('競技者一覧'!S35,'種目コード一覧'!$A$1:$C$223,2,FALSE)," ",REPT("0",VLOOKUP('競技者一覧'!S35,'種目コード一覧'!$A$1:$C$223,3,FALSE)-LEN('競技者一覧'!T35)),'競技者一覧'!T35),"")</f>
      </c>
      <c r="O24">
        <f>_xlfn.IFERROR(CONCATENATE(VLOOKUP('競技者一覧'!U35,'種目コード一覧'!$A$1:$C$223,2,FALSE)," ",REPT("0",VLOOKUP('競技者一覧'!U35,'種目コード一覧'!$A$1:$C$223,3,FALSE)-LEN('競技者一覧'!V35)),'競技者一覧'!V35),"")</f>
      </c>
    </row>
    <row r="25" spans="1:15" ht="13.5">
      <c r="A25" t="e">
        <f>CONCATENATE($F$2,Sheet4!B25)</f>
        <v>#N/A</v>
      </c>
      <c r="B25" t="str">
        <f>CONCATENATE('競技者一覧'!C36,"(",'競技者一覧'!F36,")")</f>
        <v>()</v>
      </c>
      <c r="C25">
        <f>CONCATENATE('競技者一覧'!D36)</f>
      </c>
      <c r="D25">
        <f>CONCATENATE('競技者一覧'!E36)</f>
      </c>
      <c r="E25">
        <f>_xlfn.IFERROR(VLOOKUP('競技者一覧'!$C$6,Sheet4!$D$2:$E$48,2,FALSE),"")</f>
      </c>
      <c r="F25" t="e">
        <f>VLOOKUP('競技者一覧'!$C$7,'学校番号表'!$B$2:$C$1004,2,FALSE)</f>
        <v>#N/A</v>
      </c>
      <c r="G25">
        <f>CONCATENATE('競技者一覧'!B36)</f>
      </c>
      <c r="H25">
        <f>_xlfn.IFERROR(CONCATENATE(VLOOKUP('競技者一覧'!G36,'種目コード一覧'!$A$1:$C$223,2,FALSE)," ",REPT("0",VLOOKUP('競技者一覧'!G36,'種目コード一覧'!$A$1:$C$223,3,FALSE)-LEN('競技者一覧'!H36)),'競技者一覧'!H36),"")</f>
      </c>
      <c r="I25">
        <f>_xlfn.IFERROR(CONCATENATE(VLOOKUP('競技者一覧'!I36,'種目コード一覧'!$A$1:$C$223,2,FALSE)," ",REPT("0",VLOOKUP('競技者一覧'!I36,'種目コード一覧'!$A$1:$C$223,3,FALSE)-LEN('競技者一覧'!J36)),'競技者一覧'!J36),"")</f>
      </c>
      <c r="J25">
        <f>_xlfn.IFERROR(CONCATENATE(VLOOKUP('競技者一覧'!K36,'種目コード一覧'!$A$1:$C$223,2,FALSE)," ",REPT("0",VLOOKUP('競技者一覧'!K36,'種目コード一覧'!$A$1:$C$223,3,FALSE)-LEN('競技者一覧'!L36)),'競技者一覧'!L36),"")</f>
      </c>
      <c r="K25">
        <f>_xlfn.IFERROR(CONCATENATE(VLOOKUP('競技者一覧'!M36,'種目コード一覧'!$A$1:$C$223,2,FALSE)," ",REPT("0",VLOOKUP('競技者一覧'!M36,'種目コード一覧'!$A$1:$C$223,3,FALSE)-LEN('競技者一覧'!N36)),'競技者一覧'!N36),"")</f>
      </c>
      <c r="L25">
        <f>_xlfn.IFERROR(CONCATENATE(VLOOKUP('競技者一覧'!O36,'種目コード一覧'!$A$1:$C$223,2,FALSE)," ",REPT("0",VLOOKUP('競技者一覧'!O36,'種目コード一覧'!$A$1:$C$223,3,FALSE)-LEN('競技者一覧'!P36)),'競技者一覧'!P36),"")</f>
      </c>
      <c r="M25">
        <f>_xlfn.IFERROR(CONCATENATE(VLOOKUP('競技者一覧'!Q36,'種目コード一覧'!$A$1:$C$223,2,FALSE)," ",REPT("0",VLOOKUP('競技者一覧'!Q36,'種目コード一覧'!$A$1:$C$223,3,FALSE)-LEN('競技者一覧'!R36)),'競技者一覧'!R36),"")</f>
      </c>
      <c r="N25">
        <f>_xlfn.IFERROR(CONCATENATE(VLOOKUP('競技者一覧'!S36,'種目コード一覧'!$A$1:$C$223,2,FALSE)," ",REPT("0",VLOOKUP('競技者一覧'!S36,'種目コード一覧'!$A$1:$C$223,3,FALSE)-LEN('競技者一覧'!T36)),'競技者一覧'!T36),"")</f>
      </c>
      <c r="O25">
        <f>_xlfn.IFERROR(CONCATENATE(VLOOKUP('競技者一覧'!U36,'種目コード一覧'!$A$1:$C$223,2,FALSE)," ",REPT("0",VLOOKUP('競技者一覧'!U36,'種目コード一覧'!$A$1:$C$223,3,FALSE)-LEN('競技者一覧'!V36)),'競技者一覧'!V36),"")</f>
      </c>
    </row>
    <row r="26" spans="1:15" ht="13.5">
      <c r="A26" t="e">
        <f>CONCATENATE($F$2,Sheet4!B26)</f>
        <v>#N/A</v>
      </c>
      <c r="B26" t="str">
        <f>CONCATENATE('競技者一覧'!C37,"(",'競技者一覧'!F37,")")</f>
        <v>()</v>
      </c>
      <c r="C26">
        <f>CONCATENATE('競技者一覧'!D37)</f>
      </c>
      <c r="D26">
        <f>CONCATENATE('競技者一覧'!E37)</f>
      </c>
      <c r="E26">
        <f>_xlfn.IFERROR(VLOOKUP('競技者一覧'!$C$6,Sheet4!$D$2:$E$48,2,FALSE),"")</f>
      </c>
      <c r="F26" t="e">
        <f>VLOOKUP('競技者一覧'!$C$7,'学校番号表'!$B$2:$C$1004,2,FALSE)</f>
        <v>#N/A</v>
      </c>
      <c r="G26">
        <f>CONCATENATE('競技者一覧'!B37)</f>
      </c>
      <c r="H26">
        <f>_xlfn.IFERROR(CONCATENATE(VLOOKUP('競技者一覧'!G37,'種目コード一覧'!$A$1:$C$223,2,FALSE)," ",REPT("0",VLOOKUP('競技者一覧'!G37,'種目コード一覧'!$A$1:$C$223,3,FALSE)-LEN('競技者一覧'!H37)),'競技者一覧'!H37),"")</f>
      </c>
      <c r="I26">
        <f>_xlfn.IFERROR(CONCATENATE(VLOOKUP('競技者一覧'!I37,'種目コード一覧'!$A$1:$C$223,2,FALSE)," ",REPT("0",VLOOKUP('競技者一覧'!I37,'種目コード一覧'!$A$1:$C$223,3,FALSE)-LEN('競技者一覧'!J37)),'競技者一覧'!J37),"")</f>
      </c>
      <c r="J26">
        <f>_xlfn.IFERROR(CONCATENATE(VLOOKUP('競技者一覧'!K37,'種目コード一覧'!$A$1:$C$223,2,FALSE)," ",REPT("0",VLOOKUP('競技者一覧'!K37,'種目コード一覧'!$A$1:$C$223,3,FALSE)-LEN('競技者一覧'!L37)),'競技者一覧'!L37),"")</f>
      </c>
      <c r="K26">
        <f>_xlfn.IFERROR(CONCATENATE(VLOOKUP('競技者一覧'!M37,'種目コード一覧'!$A$1:$C$223,2,FALSE)," ",REPT("0",VLOOKUP('競技者一覧'!M37,'種目コード一覧'!$A$1:$C$223,3,FALSE)-LEN('競技者一覧'!N37)),'競技者一覧'!N37),"")</f>
      </c>
      <c r="L26">
        <f>_xlfn.IFERROR(CONCATENATE(VLOOKUP('競技者一覧'!O37,'種目コード一覧'!$A$1:$C$223,2,FALSE)," ",REPT("0",VLOOKUP('競技者一覧'!O37,'種目コード一覧'!$A$1:$C$223,3,FALSE)-LEN('競技者一覧'!P37)),'競技者一覧'!P37),"")</f>
      </c>
      <c r="M26">
        <f>_xlfn.IFERROR(CONCATENATE(VLOOKUP('競技者一覧'!Q37,'種目コード一覧'!$A$1:$C$223,2,FALSE)," ",REPT("0",VLOOKUP('競技者一覧'!Q37,'種目コード一覧'!$A$1:$C$223,3,FALSE)-LEN('競技者一覧'!R37)),'競技者一覧'!R37),"")</f>
      </c>
      <c r="N26">
        <f>_xlfn.IFERROR(CONCATENATE(VLOOKUP('競技者一覧'!S37,'種目コード一覧'!$A$1:$C$223,2,FALSE)," ",REPT("0",VLOOKUP('競技者一覧'!S37,'種目コード一覧'!$A$1:$C$223,3,FALSE)-LEN('競技者一覧'!T37)),'競技者一覧'!T37),"")</f>
      </c>
      <c r="O26">
        <f>_xlfn.IFERROR(CONCATENATE(VLOOKUP('競技者一覧'!U37,'種目コード一覧'!$A$1:$C$223,2,FALSE)," ",REPT("0",VLOOKUP('競技者一覧'!U37,'種目コード一覧'!$A$1:$C$223,3,FALSE)-LEN('競技者一覧'!V37)),'競技者一覧'!V37),"")</f>
      </c>
    </row>
    <row r="27" spans="1:15" ht="13.5">
      <c r="A27" t="e">
        <f>CONCATENATE($F$2,Sheet4!B27)</f>
        <v>#N/A</v>
      </c>
      <c r="B27" t="str">
        <f>CONCATENATE('競技者一覧'!C38,"(",'競技者一覧'!F38,")")</f>
        <v>()</v>
      </c>
      <c r="C27">
        <f>CONCATENATE('競技者一覧'!D38)</f>
      </c>
      <c r="D27">
        <f>CONCATENATE('競技者一覧'!E38)</f>
      </c>
      <c r="E27">
        <f>_xlfn.IFERROR(VLOOKUP('競技者一覧'!$C$6,Sheet4!$D$2:$E$48,2,FALSE),"")</f>
      </c>
      <c r="F27" t="e">
        <f>VLOOKUP('競技者一覧'!$C$7,'学校番号表'!$B$2:$C$1004,2,FALSE)</f>
        <v>#N/A</v>
      </c>
      <c r="G27">
        <f>CONCATENATE('競技者一覧'!B38)</f>
      </c>
      <c r="H27">
        <f>_xlfn.IFERROR(CONCATENATE(VLOOKUP('競技者一覧'!G38,'種目コード一覧'!$A$1:$C$223,2,FALSE)," ",REPT("0",VLOOKUP('競技者一覧'!G38,'種目コード一覧'!$A$1:$C$223,3,FALSE)-LEN('競技者一覧'!H38)),'競技者一覧'!H38),"")</f>
      </c>
      <c r="I27">
        <f>_xlfn.IFERROR(CONCATENATE(VLOOKUP('競技者一覧'!I38,'種目コード一覧'!$A$1:$C$223,2,FALSE)," ",REPT("0",VLOOKUP('競技者一覧'!I38,'種目コード一覧'!$A$1:$C$223,3,FALSE)-LEN('競技者一覧'!J38)),'競技者一覧'!J38),"")</f>
      </c>
      <c r="J27">
        <f>_xlfn.IFERROR(CONCATENATE(VLOOKUP('競技者一覧'!K38,'種目コード一覧'!$A$1:$C$223,2,FALSE)," ",REPT("0",VLOOKUP('競技者一覧'!K38,'種目コード一覧'!$A$1:$C$223,3,FALSE)-LEN('競技者一覧'!L38)),'競技者一覧'!L38),"")</f>
      </c>
      <c r="K27">
        <f>_xlfn.IFERROR(CONCATENATE(VLOOKUP('競技者一覧'!M38,'種目コード一覧'!$A$1:$C$223,2,FALSE)," ",REPT("0",VLOOKUP('競技者一覧'!M38,'種目コード一覧'!$A$1:$C$223,3,FALSE)-LEN('競技者一覧'!N38)),'競技者一覧'!N38),"")</f>
      </c>
      <c r="L27">
        <f>_xlfn.IFERROR(CONCATENATE(VLOOKUP('競技者一覧'!O38,'種目コード一覧'!$A$1:$C$223,2,FALSE)," ",REPT("0",VLOOKUP('競技者一覧'!O38,'種目コード一覧'!$A$1:$C$223,3,FALSE)-LEN('競技者一覧'!P38)),'競技者一覧'!P38),"")</f>
      </c>
      <c r="M27">
        <f>_xlfn.IFERROR(CONCATENATE(VLOOKUP('競技者一覧'!Q38,'種目コード一覧'!$A$1:$C$223,2,FALSE)," ",REPT("0",VLOOKUP('競技者一覧'!Q38,'種目コード一覧'!$A$1:$C$223,3,FALSE)-LEN('競技者一覧'!R38)),'競技者一覧'!R38),"")</f>
      </c>
      <c r="N27">
        <f>_xlfn.IFERROR(CONCATENATE(VLOOKUP('競技者一覧'!S38,'種目コード一覧'!$A$1:$C$223,2,FALSE)," ",REPT("0",VLOOKUP('競技者一覧'!S38,'種目コード一覧'!$A$1:$C$223,3,FALSE)-LEN('競技者一覧'!T38)),'競技者一覧'!T38),"")</f>
      </c>
      <c r="O27">
        <f>_xlfn.IFERROR(CONCATENATE(VLOOKUP('競技者一覧'!U38,'種目コード一覧'!$A$1:$C$223,2,FALSE)," ",REPT("0",VLOOKUP('競技者一覧'!U38,'種目コード一覧'!$A$1:$C$223,3,FALSE)-LEN('競技者一覧'!V38)),'競技者一覧'!V38),"")</f>
      </c>
    </row>
    <row r="28" spans="1:15" ht="13.5">
      <c r="A28" t="e">
        <f>CONCATENATE($F$2,Sheet4!B28)</f>
        <v>#N/A</v>
      </c>
      <c r="B28" t="str">
        <f>CONCATENATE('競技者一覧'!C39,"(",'競技者一覧'!F39,")")</f>
        <v>()</v>
      </c>
      <c r="C28">
        <f>CONCATENATE('競技者一覧'!D39)</f>
      </c>
      <c r="D28">
        <f>CONCATENATE('競技者一覧'!E39)</f>
      </c>
      <c r="E28">
        <f>_xlfn.IFERROR(VLOOKUP('競技者一覧'!$C$6,Sheet4!$D$2:$E$48,2,FALSE),"")</f>
      </c>
      <c r="F28" t="e">
        <f>VLOOKUP('競技者一覧'!$C$7,'学校番号表'!$B$2:$C$1004,2,FALSE)</f>
        <v>#N/A</v>
      </c>
      <c r="G28">
        <f>CONCATENATE('競技者一覧'!B39)</f>
      </c>
      <c r="H28">
        <f>_xlfn.IFERROR(CONCATENATE(VLOOKUP('競技者一覧'!G39,'種目コード一覧'!$A$1:$C$223,2,FALSE)," ",REPT("0",VLOOKUP('競技者一覧'!G39,'種目コード一覧'!$A$1:$C$223,3,FALSE)-LEN('競技者一覧'!H39)),'競技者一覧'!H39),"")</f>
      </c>
      <c r="I28">
        <f>_xlfn.IFERROR(CONCATENATE(VLOOKUP('競技者一覧'!I39,'種目コード一覧'!$A$1:$C$223,2,FALSE)," ",REPT("0",VLOOKUP('競技者一覧'!I39,'種目コード一覧'!$A$1:$C$223,3,FALSE)-LEN('競技者一覧'!J39)),'競技者一覧'!J39),"")</f>
      </c>
      <c r="J28">
        <f>_xlfn.IFERROR(CONCATENATE(VLOOKUP('競技者一覧'!K39,'種目コード一覧'!$A$1:$C$223,2,FALSE)," ",REPT("0",VLOOKUP('競技者一覧'!K39,'種目コード一覧'!$A$1:$C$223,3,FALSE)-LEN('競技者一覧'!L39)),'競技者一覧'!L39),"")</f>
      </c>
      <c r="K28">
        <f>_xlfn.IFERROR(CONCATENATE(VLOOKUP('競技者一覧'!M39,'種目コード一覧'!$A$1:$C$223,2,FALSE)," ",REPT("0",VLOOKUP('競技者一覧'!M39,'種目コード一覧'!$A$1:$C$223,3,FALSE)-LEN('競技者一覧'!N39)),'競技者一覧'!N39),"")</f>
      </c>
      <c r="L28">
        <f>_xlfn.IFERROR(CONCATENATE(VLOOKUP('競技者一覧'!O39,'種目コード一覧'!$A$1:$C$223,2,FALSE)," ",REPT("0",VLOOKUP('競技者一覧'!O39,'種目コード一覧'!$A$1:$C$223,3,FALSE)-LEN('競技者一覧'!P39)),'競技者一覧'!P39),"")</f>
      </c>
      <c r="M28">
        <f>_xlfn.IFERROR(CONCATENATE(VLOOKUP('競技者一覧'!Q39,'種目コード一覧'!$A$1:$C$223,2,FALSE)," ",REPT("0",VLOOKUP('競技者一覧'!Q39,'種目コード一覧'!$A$1:$C$223,3,FALSE)-LEN('競技者一覧'!R39)),'競技者一覧'!R39),"")</f>
      </c>
      <c r="N28">
        <f>_xlfn.IFERROR(CONCATENATE(VLOOKUP('競技者一覧'!S39,'種目コード一覧'!$A$1:$C$223,2,FALSE)," ",REPT("0",VLOOKUP('競技者一覧'!S39,'種目コード一覧'!$A$1:$C$223,3,FALSE)-LEN('競技者一覧'!T39)),'競技者一覧'!T39),"")</f>
      </c>
      <c r="O28">
        <f>_xlfn.IFERROR(CONCATENATE(VLOOKUP('競技者一覧'!U39,'種目コード一覧'!$A$1:$C$223,2,FALSE)," ",REPT("0",VLOOKUP('競技者一覧'!U39,'種目コード一覧'!$A$1:$C$223,3,FALSE)-LEN('競技者一覧'!V39)),'競技者一覧'!V39),"")</f>
      </c>
    </row>
    <row r="29" spans="1:15" ht="13.5">
      <c r="A29" t="e">
        <f>CONCATENATE($F$2,Sheet4!B29)</f>
        <v>#N/A</v>
      </c>
      <c r="B29" t="str">
        <f>CONCATENATE('競技者一覧'!C40,"(",'競技者一覧'!F40,")")</f>
        <v>()</v>
      </c>
      <c r="C29">
        <f>CONCATENATE('競技者一覧'!D40)</f>
      </c>
      <c r="D29">
        <f>CONCATENATE('競技者一覧'!E40)</f>
      </c>
      <c r="E29">
        <f>_xlfn.IFERROR(VLOOKUP('競技者一覧'!$C$6,Sheet4!$D$2:$E$48,2,FALSE),"")</f>
      </c>
      <c r="F29" t="e">
        <f>VLOOKUP('競技者一覧'!$C$7,'学校番号表'!$B$2:$C$1004,2,FALSE)</f>
        <v>#N/A</v>
      </c>
      <c r="G29">
        <f>CONCATENATE('競技者一覧'!B40)</f>
      </c>
      <c r="H29">
        <f>_xlfn.IFERROR(CONCATENATE(VLOOKUP('競技者一覧'!G40,'種目コード一覧'!$A$1:$C$223,2,FALSE)," ",REPT("0",VLOOKUP('競技者一覧'!G40,'種目コード一覧'!$A$1:$C$223,3,FALSE)-LEN('競技者一覧'!H40)),'競技者一覧'!H40),"")</f>
      </c>
      <c r="I29">
        <f>_xlfn.IFERROR(CONCATENATE(VLOOKUP('競技者一覧'!I40,'種目コード一覧'!$A$1:$C$223,2,FALSE)," ",REPT("0",VLOOKUP('競技者一覧'!I40,'種目コード一覧'!$A$1:$C$223,3,FALSE)-LEN('競技者一覧'!J40)),'競技者一覧'!J40),"")</f>
      </c>
      <c r="J29">
        <f>_xlfn.IFERROR(CONCATENATE(VLOOKUP('競技者一覧'!K40,'種目コード一覧'!$A$1:$C$223,2,FALSE)," ",REPT("0",VLOOKUP('競技者一覧'!K40,'種目コード一覧'!$A$1:$C$223,3,FALSE)-LEN('競技者一覧'!L40)),'競技者一覧'!L40),"")</f>
      </c>
      <c r="K29">
        <f>_xlfn.IFERROR(CONCATENATE(VLOOKUP('競技者一覧'!M40,'種目コード一覧'!$A$1:$C$223,2,FALSE)," ",REPT("0",VLOOKUP('競技者一覧'!M40,'種目コード一覧'!$A$1:$C$223,3,FALSE)-LEN('競技者一覧'!N40)),'競技者一覧'!N40),"")</f>
      </c>
      <c r="L29">
        <f>_xlfn.IFERROR(CONCATENATE(VLOOKUP('競技者一覧'!O40,'種目コード一覧'!$A$1:$C$223,2,FALSE)," ",REPT("0",VLOOKUP('競技者一覧'!O40,'種目コード一覧'!$A$1:$C$223,3,FALSE)-LEN('競技者一覧'!P40)),'競技者一覧'!P40),"")</f>
      </c>
      <c r="M29">
        <f>_xlfn.IFERROR(CONCATENATE(VLOOKUP('競技者一覧'!Q40,'種目コード一覧'!$A$1:$C$223,2,FALSE)," ",REPT("0",VLOOKUP('競技者一覧'!Q40,'種目コード一覧'!$A$1:$C$223,3,FALSE)-LEN('競技者一覧'!R40)),'競技者一覧'!R40),"")</f>
      </c>
      <c r="N29">
        <f>_xlfn.IFERROR(CONCATENATE(VLOOKUP('競技者一覧'!S40,'種目コード一覧'!$A$1:$C$223,2,FALSE)," ",REPT("0",VLOOKUP('競技者一覧'!S40,'種目コード一覧'!$A$1:$C$223,3,FALSE)-LEN('競技者一覧'!T40)),'競技者一覧'!T40),"")</f>
      </c>
      <c r="O29">
        <f>_xlfn.IFERROR(CONCATENATE(VLOOKUP('競技者一覧'!U40,'種目コード一覧'!$A$1:$C$223,2,FALSE)," ",REPT("0",VLOOKUP('競技者一覧'!U40,'種目コード一覧'!$A$1:$C$223,3,FALSE)-LEN('競技者一覧'!V40)),'競技者一覧'!V40),"")</f>
      </c>
    </row>
    <row r="30" spans="1:15" ht="13.5">
      <c r="A30" t="e">
        <f>CONCATENATE($F$2,Sheet4!B30)</f>
        <v>#N/A</v>
      </c>
      <c r="B30" t="str">
        <f>CONCATENATE('競技者一覧'!C41,"(",'競技者一覧'!F41,")")</f>
        <v>()</v>
      </c>
      <c r="C30">
        <f>CONCATENATE('競技者一覧'!D41)</f>
      </c>
      <c r="D30">
        <f>CONCATENATE('競技者一覧'!E41)</f>
      </c>
      <c r="E30">
        <f>_xlfn.IFERROR(VLOOKUP('競技者一覧'!$C$6,Sheet4!$D$2:$E$48,2,FALSE),"")</f>
      </c>
      <c r="F30" t="e">
        <f>VLOOKUP('競技者一覧'!$C$7,'学校番号表'!$B$2:$C$1004,2,FALSE)</f>
        <v>#N/A</v>
      </c>
      <c r="G30">
        <f>CONCATENATE('競技者一覧'!B41)</f>
      </c>
      <c r="H30">
        <f>_xlfn.IFERROR(CONCATENATE(VLOOKUP('競技者一覧'!G41,'種目コード一覧'!$A$1:$C$223,2,FALSE)," ",REPT("0",VLOOKUP('競技者一覧'!G41,'種目コード一覧'!$A$1:$C$223,3,FALSE)-LEN('競技者一覧'!H41)),'競技者一覧'!H41),"")</f>
      </c>
      <c r="I30">
        <f>_xlfn.IFERROR(CONCATENATE(VLOOKUP('競技者一覧'!I41,'種目コード一覧'!$A$1:$C$223,2,FALSE)," ",REPT("0",VLOOKUP('競技者一覧'!I41,'種目コード一覧'!$A$1:$C$223,3,FALSE)-LEN('競技者一覧'!J41)),'競技者一覧'!J41),"")</f>
      </c>
      <c r="J30">
        <f>_xlfn.IFERROR(CONCATENATE(VLOOKUP('競技者一覧'!K41,'種目コード一覧'!$A$1:$C$223,2,FALSE)," ",REPT("0",VLOOKUP('競技者一覧'!K41,'種目コード一覧'!$A$1:$C$223,3,FALSE)-LEN('競技者一覧'!L41)),'競技者一覧'!L41),"")</f>
      </c>
      <c r="K30">
        <f>_xlfn.IFERROR(CONCATENATE(VLOOKUP('競技者一覧'!M41,'種目コード一覧'!$A$1:$C$223,2,FALSE)," ",REPT("0",VLOOKUP('競技者一覧'!M41,'種目コード一覧'!$A$1:$C$223,3,FALSE)-LEN('競技者一覧'!N41)),'競技者一覧'!N41),"")</f>
      </c>
      <c r="L30">
        <f>_xlfn.IFERROR(CONCATENATE(VLOOKUP('競技者一覧'!O41,'種目コード一覧'!$A$1:$C$223,2,FALSE)," ",REPT("0",VLOOKUP('競技者一覧'!O41,'種目コード一覧'!$A$1:$C$223,3,FALSE)-LEN('競技者一覧'!P41)),'競技者一覧'!P41),"")</f>
      </c>
      <c r="M30">
        <f>_xlfn.IFERROR(CONCATENATE(VLOOKUP('競技者一覧'!Q41,'種目コード一覧'!$A$1:$C$223,2,FALSE)," ",REPT("0",VLOOKUP('競技者一覧'!Q41,'種目コード一覧'!$A$1:$C$223,3,FALSE)-LEN('競技者一覧'!R41)),'競技者一覧'!R41),"")</f>
      </c>
      <c r="N30">
        <f>_xlfn.IFERROR(CONCATENATE(VLOOKUP('競技者一覧'!S41,'種目コード一覧'!$A$1:$C$223,2,FALSE)," ",REPT("0",VLOOKUP('競技者一覧'!S41,'種目コード一覧'!$A$1:$C$223,3,FALSE)-LEN('競技者一覧'!T41)),'競技者一覧'!T41),"")</f>
      </c>
      <c r="O30">
        <f>_xlfn.IFERROR(CONCATENATE(VLOOKUP('競技者一覧'!U41,'種目コード一覧'!$A$1:$C$223,2,FALSE)," ",REPT("0",VLOOKUP('競技者一覧'!U41,'種目コード一覧'!$A$1:$C$223,3,FALSE)-LEN('競技者一覧'!V41)),'競技者一覧'!V41),"")</f>
      </c>
    </row>
    <row r="31" spans="1:15" ht="13.5">
      <c r="A31" t="e">
        <f>CONCATENATE($F$2,Sheet4!B31)</f>
        <v>#N/A</v>
      </c>
      <c r="B31" t="str">
        <f>CONCATENATE('競技者一覧'!C42,"(",'競技者一覧'!F42,")")</f>
        <v>()</v>
      </c>
      <c r="C31">
        <f>CONCATENATE('競技者一覧'!D42)</f>
      </c>
      <c r="D31">
        <f>CONCATENATE('競技者一覧'!E42)</f>
      </c>
      <c r="E31">
        <f>_xlfn.IFERROR(VLOOKUP('競技者一覧'!$C$6,Sheet4!$D$2:$E$48,2,FALSE),"")</f>
      </c>
      <c r="F31" t="e">
        <f>VLOOKUP('競技者一覧'!$C$7,'学校番号表'!$B$2:$C$1004,2,FALSE)</f>
        <v>#N/A</v>
      </c>
      <c r="G31">
        <f>CONCATENATE('競技者一覧'!B42)</f>
      </c>
      <c r="H31">
        <f>_xlfn.IFERROR(CONCATENATE(VLOOKUP('競技者一覧'!G42,'種目コード一覧'!$A$1:$C$223,2,FALSE)," ",REPT("0",VLOOKUP('競技者一覧'!G42,'種目コード一覧'!$A$1:$C$223,3,FALSE)-LEN('競技者一覧'!H42)),'競技者一覧'!H42),"")</f>
      </c>
      <c r="I31">
        <f>_xlfn.IFERROR(CONCATENATE(VLOOKUP('競技者一覧'!I42,'種目コード一覧'!$A$1:$C$223,2,FALSE)," ",REPT("0",VLOOKUP('競技者一覧'!I42,'種目コード一覧'!$A$1:$C$223,3,FALSE)-LEN('競技者一覧'!J42)),'競技者一覧'!J42),"")</f>
      </c>
      <c r="J31">
        <f>_xlfn.IFERROR(CONCATENATE(VLOOKUP('競技者一覧'!K42,'種目コード一覧'!$A$1:$C$223,2,FALSE)," ",REPT("0",VLOOKUP('競技者一覧'!K42,'種目コード一覧'!$A$1:$C$223,3,FALSE)-LEN('競技者一覧'!L42)),'競技者一覧'!L42),"")</f>
      </c>
      <c r="K31">
        <f>_xlfn.IFERROR(CONCATENATE(VLOOKUP('競技者一覧'!M42,'種目コード一覧'!$A$1:$C$223,2,FALSE)," ",REPT("0",VLOOKUP('競技者一覧'!M42,'種目コード一覧'!$A$1:$C$223,3,FALSE)-LEN('競技者一覧'!N42)),'競技者一覧'!N42),"")</f>
      </c>
      <c r="L31">
        <f>_xlfn.IFERROR(CONCATENATE(VLOOKUP('競技者一覧'!O42,'種目コード一覧'!$A$1:$C$223,2,FALSE)," ",REPT("0",VLOOKUP('競技者一覧'!O42,'種目コード一覧'!$A$1:$C$223,3,FALSE)-LEN('競技者一覧'!P42)),'競技者一覧'!P42),"")</f>
      </c>
      <c r="M31">
        <f>_xlfn.IFERROR(CONCATENATE(VLOOKUP('競技者一覧'!Q42,'種目コード一覧'!$A$1:$C$223,2,FALSE)," ",REPT("0",VLOOKUP('競技者一覧'!Q42,'種目コード一覧'!$A$1:$C$223,3,FALSE)-LEN('競技者一覧'!R42)),'競技者一覧'!R42),"")</f>
      </c>
      <c r="N31">
        <f>_xlfn.IFERROR(CONCATENATE(VLOOKUP('競技者一覧'!S42,'種目コード一覧'!$A$1:$C$223,2,FALSE)," ",REPT("0",VLOOKUP('競技者一覧'!S42,'種目コード一覧'!$A$1:$C$223,3,FALSE)-LEN('競技者一覧'!T42)),'競技者一覧'!T42),"")</f>
      </c>
      <c r="O31">
        <f>_xlfn.IFERROR(CONCATENATE(VLOOKUP('競技者一覧'!U42,'種目コード一覧'!$A$1:$C$223,2,FALSE)," ",REPT("0",VLOOKUP('競技者一覧'!U42,'種目コード一覧'!$A$1:$C$223,3,FALSE)-LEN('競技者一覧'!V42)),'競技者一覧'!V42),"")</f>
      </c>
    </row>
    <row r="32" spans="1:15" ht="13.5">
      <c r="A32" t="e">
        <f>CONCATENATE($F$2,Sheet4!B32)</f>
        <v>#N/A</v>
      </c>
      <c r="B32" t="str">
        <f>CONCATENATE('競技者一覧'!C43,"(",'競技者一覧'!F43,")")</f>
        <v>()</v>
      </c>
      <c r="C32">
        <f>CONCATENATE('競技者一覧'!D43)</f>
      </c>
      <c r="D32">
        <f>CONCATENATE('競技者一覧'!E43)</f>
      </c>
      <c r="E32">
        <f>_xlfn.IFERROR(VLOOKUP('競技者一覧'!$C$6,Sheet4!$D$2:$E$48,2,FALSE),"")</f>
      </c>
      <c r="F32" t="e">
        <f>VLOOKUP('競技者一覧'!$C$7,'学校番号表'!$B$2:$C$1004,2,FALSE)</f>
        <v>#N/A</v>
      </c>
      <c r="G32">
        <f>CONCATENATE('競技者一覧'!B43)</f>
      </c>
      <c r="H32">
        <f>_xlfn.IFERROR(CONCATENATE(VLOOKUP('競技者一覧'!G43,'種目コード一覧'!$A$1:$C$223,2,FALSE)," ",REPT("0",VLOOKUP('競技者一覧'!G43,'種目コード一覧'!$A$1:$C$223,3,FALSE)-LEN('競技者一覧'!H43)),'競技者一覧'!H43),"")</f>
      </c>
      <c r="I32">
        <f>_xlfn.IFERROR(CONCATENATE(VLOOKUP('競技者一覧'!I43,'種目コード一覧'!$A$1:$C$223,2,FALSE)," ",REPT("0",VLOOKUP('競技者一覧'!I43,'種目コード一覧'!$A$1:$C$223,3,FALSE)-LEN('競技者一覧'!J43)),'競技者一覧'!J43),"")</f>
      </c>
      <c r="J32">
        <f>_xlfn.IFERROR(CONCATENATE(VLOOKUP('競技者一覧'!K43,'種目コード一覧'!$A$1:$C$223,2,FALSE)," ",REPT("0",VLOOKUP('競技者一覧'!K43,'種目コード一覧'!$A$1:$C$223,3,FALSE)-LEN('競技者一覧'!L43)),'競技者一覧'!L43),"")</f>
      </c>
      <c r="K32">
        <f>_xlfn.IFERROR(CONCATENATE(VLOOKUP('競技者一覧'!M43,'種目コード一覧'!$A$1:$C$223,2,FALSE)," ",REPT("0",VLOOKUP('競技者一覧'!M43,'種目コード一覧'!$A$1:$C$223,3,FALSE)-LEN('競技者一覧'!N43)),'競技者一覧'!N43),"")</f>
      </c>
      <c r="L32">
        <f>_xlfn.IFERROR(CONCATENATE(VLOOKUP('競技者一覧'!O43,'種目コード一覧'!$A$1:$C$223,2,FALSE)," ",REPT("0",VLOOKUP('競技者一覧'!O43,'種目コード一覧'!$A$1:$C$223,3,FALSE)-LEN('競技者一覧'!P43)),'競技者一覧'!P43),"")</f>
      </c>
      <c r="M32">
        <f>_xlfn.IFERROR(CONCATENATE(VLOOKUP('競技者一覧'!Q43,'種目コード一覧'!$A$1:$C$223,2,FALSE)," ",REPT("0",VLOOKUP('競技者一覧'!Q43,'種目コード一覧'!$A$1:$C$223,3,FALSE)-LEN('競技者一覧'!R43)),'競技者一覧'!R43),"")</f>
      </c>
      <c r="N32">
        <f>_xlfn.IFERROR(CONCATENATE(VLOOKUP('競技者一覧'!S43,'種目コード一覧'!$A$1:$C$223,2,FALSE)," ",REPT("0",VLOOKUP('競技者一覧'!S43,'種目コード一覧'!$A$1:$C$223,3,FALSE)-LEN('競技者一覧'!T43)),'競技者一覧'!T43),"")</f>
      </c>
      <c r="O32">
        <f>_xlfn.IFERROR(CONCATENATE(VLOOKUP('競技者一覧'!U43,'種目コード一覧'!$A$1:$C$223,2,FALSE)," ",REPT("0",VLOOKUP('競技者一覧'!U43,'種目コード一覧'!$A$1:$C$223,3,FALSE)-LEN('競技者一覧'!V43)),'競技者一覧'!V43),"")</f>
      </c>
    </row>
    <row r="33" spans="1:15" ht="13.5">
      <c r="A33" t="e">
        <f>CONCATENATE($F$2,Sheet4!B33)</f>
        <v>#N/A</v>
      </c>
      <c r="B33" t="str">
        <f>CONCATENATE('競技者一覧'!C44,"(",'競技者一覧'!F44,")")</f>
        <v>()</v>
      </c>
      <c r="C33">
        <f>CONCATENATE('競技者一覧'!D44)</f>
      </c>
      <c r="D33">
        <f>CONCATENATE('競技者一覧'!E44)</f>
      </c>
      <c r="E33">
        <f>_xlfn.IFERROR(VLOOKUP('競技者一覧'!$C$6,Sheet4!$D$2:$E$48,2,FALSE),"")</f>
      </c>
      <c r="F33" t="e">
        <f>VLOOKUP('競技者一覧'!$C$7,'学校番号表'!$B$2:$C$1004,2,FALSE)</f>
        <v>#N/A</v>
      </c>
      <c r="G33">
        <f>CONCATENATE('競技者一覧'!B44)</f>
      </c>
      <c r="H33">
        <f>_xlfn.IFERROR(CONCATENATE(VLOOKUP('競技者一覧'!G44,'種目コード一覧'!$A$1:$C$223,2,FALSE)," ",REPT("0",VLOOKUP('競技者一覧'!G44,'種目コード一覧'!$A$1:$C$223,3,FALSE)-LEN('競技者一覧'!H44)),'競技者一覧'!H44),"")</f>
      </c>
      <c r="I33">
        <f>_xlfn.IFERROR(CONCATENATE(VLOOKUP('競技者一覧'!I44,'種目コード一覧'!$A$1:$C$223,2,FALSE)," ",REPT("0",VLOOKUP('競技者一覧'!I44,'種目コード一覧'!$A$1:$C$223,3,FALSE)-LEN('競技者一覧'!J44)),'競技者一覧'!J44),"")</f>
      </c>
      <c r="J33">
        <f>_xlfn.IFERROR(CONCATENATE(VLOOKUP('競技者一覧'!K44,'種目コード一覧'!$A$1:$C$223,2,FALSE)," ",REPT("0",VLOOKUP('競技者一覧'!K44,'種目コード一覧'!$A$1:$C$223,3,FALSE)-LEN('競技者一覧'!L44)),'競技者一覧'!L44),"")</f>
      </c>
      <c r="K33">
        <f>_xlfn.IFERROR(CONCATENATE(VLOOKUP('競技者一覧'!M44,'種目コード一覧'!$A$1:$C$223,2,FALSE)," ",REPT("0",VLOOKUP('競技者一覧'!M44,'種目コード一覧'!$A$1:$C$223,3,FALSE)-LEN('競技者一覧'!N44)),'競技者一覧'!N44),"")</f>
      </c>
      <c r="L33">
        <f>_xlfn.IFERROR(CONCATENATE(VLOOKUP('競技者一覧'!O44,'種目コード一覧'!$A$1:$C$223,2,FALSE)," ",REPT("0",VLOOKUP('競技者一覧'!O44,'種目コード一覧'!$A$1:$C$223,3,FALSE)-LEN('競技者一覧'!P44)),'競技者一覧'!P44),"")</f>
      </c>
      <c r="M33">
        <f>_xlfn.IFERROR(CONCATENATE(VLOOKUP('競技者一覧'!Q44,'種目コード一覧'!$A$1:$C$223,2,FALSE)," ",REPT("0",VLOOKUP('競技者一覧'!Q44,'種目コード一覧'!$A$1:$C$223,3,FALSE)-LEN('競技者一覧'!R44)),'競技者一覧'!R44),"")</f>
      </c>
      <c r="N33">
        <f>_xlfn.IFERROR(CONCATENATE(VLOOKUP('競技者一覧'!S44,'種目コード一覧'!$A$1:$C$223,2,FALSE)," ",REPT("0",VLOOKUP('競技者一覧'!S44,'種目コード一覧'!$A$1:$C$223,3,FALSE)-LEN('競技者一覧'!T44)),'競技者一覧'!T44),"")</f>
      </c>
      <c r="O33">
        <f>_xlfn.IFERROR(CONCATENATE(VLOOKUP('競技者一覧'!U44,'種目コード一覧'!$A$1:$C$223,2,FALSE)," ",REPT("0",VLOOKUP('競技者一覧'!U44,'種目コード一覧'!$A$1:$C$223,3,FALSE)-LEN('競技者一覧'!V44)),'競技者一覧'!V44),"")</f>
      </c>
    </row>
    <row r="34" spans="1:15" ht="13.5">
      <c r="A34" t="e">
        <f>CONCATENATE($F$2,Sheet4!B34)</f>
        <v>#N/A</v>
      </c>
      <c r="B34" t="str">
        <f>CONCATENATE('競技者一覧'!C45,"(",'競技者一覧'!F45,")")</f>
        <v>()</v>
      </c>
      <c r="C34">
        <f>CONCATENATE('競技者一覧'!D45)</f>
      </c>
      <c r="D34">
        <f>CONCATENATE('競技者一覧'!E45)</f>
      </c>
      <c r="E34">
        <f>_xlfn.IFERROR(VLOOKUP('競技者一覧'!$C$6,Sheet4!$D$2:$E$48,2,FALSE),"")</f>
      </c>
      <c r="F34" t="e">
        <f>VLOOKUP('競技者一覧'!$C$7,'学校番号表'!$B$2:$C$1004,2,FALSE)</f>
        <v>#N/A</v>
      </c>
      <c r="G34">
        <f>CONCATENATE('競技者一覧'!B45)</f>
      </c>
      <c r="H34">
        <f>_xlfn.IFERROR(CONCATENATE(VLOOKUP('競技者一覧'!G45,'種目コード一覧'!$A$1:$C$223,2,FALSE)," ",REPT("0",VLOOKUP('競技者一覧'!G45,'種目コード一覧'!$A$1:$C$223,3,FALSE)-LEN('競技者一覧'!H45)),'競技者一覧'!H45),"")</f>
      </c>
      <c r="I34">
        <f>_xlfn.IFERROR(CONCATENATE(VLOOKUP('競技者一覧'!I45,'種目コード一覧'!$A$1:$C$223,2,FALSE)," ",REPT("0",VLOOKUP('競技者一覧'!I45,'種目コード一覧'!$A$1:$C$223,3,FALSE)-LEN('競技者一覧'!J45)),'競技者一覧'!J45),"")</f>
      </c>
      <c r="J34">
        <f>_xlfn.IFERROR(CONCATENATE(VLOOKUP('競技者一覧'!K45,'種目コード一覧'!$A$1:$C$223,2,FALSE)," ",REPT("0",VLOOKUP('競技者一覧'!K45,'種目コード一覧'!$A$1:$C$223,3,FALSE)-LEN('競技者一覧'!L45)),'競技者一覧'!L45),"")</f>
      </c>
      <c r="K34">
        <f>_xlfn.IFERROR(CONCATENATE(VLOOKUP('競技者一覧'!M45,'種目コード一覧'!$A$1:$C$223,2,FALSE)," ",REPT("0",VLOOKUP('競技者一覧'!M45,'種目コード一覧'!$A$1:$C$223,3,FALSE)-LEN('競技者一覧'!N45)),'競技者一覧'!N45),"")</f>
      </c>
      <c r="L34">
        <f>_xlfn.IFERROR(CONCATENATE(VLOOKUP('競技者一覧'!O45,'種目コード一覧'!$A$1:$C$223,2,FALSE)," ",REPT("0",VLOOKUP('競技者一覧'!O45,'種目コード一覧'!$A$1:$C$223,3,FALSE)-LEN('競技者一覧'!P45)),'競技者一覧'!P45),"")</f>
      </c>
      <c r="M34">
        <f>_xlfn.IFERROR(CONCATENATE(VLOOKUP('競技者一覧'!Q45,'種目コード一覧'!$A$1:$C$223,2,FALSE)," ",REPT("0",VLOOKUP('競技者一覧'!Q45,'種目コード一覧'!$A$1:$C$223,3,FALSE)-LEN('競技者一覧'!R45)),'競技者一覧'!R45),"")</f>
      </c>
      <c r="N34">
        <f>_xlfn.IFERROR(CONCATENATE(VLOOKUP('競技者一覧'!S45,'種目コード一覧'!$A$1:$C$223,2,FALSE)," ",REPT("0",VLOOKUP('競技者一覧'!S45,'種目コード一覧'!$A$1:$C$223,3,FALSE)-LEN('競技者一覧'!T45)),'競技者一覧'!T45),"")</f>
      </c>
      <c r="O34">
        <f>_xlfn.IFERROR(CONCATENATE(VLOOKUP('競技者一覧'!U45,'種目コード一覧'!$A$1:$C$223,2,FALSE)," ",REPT("0",VLOOKUP('競技者一覧'!U45,'種目コード一覧'!$A$1:$C$223,3,FALSE)-LEN('競技者一覧'!V45)),'競技者一覧'!V45),"")</f>
      </c>
    </row>
    <row r="35" spans="1:15" ht="13.5">
      <c r="A35" t="e">
        <f>CONCATENATE($F$2,Sheet4!B35)</f>
        <v>#N/A</v>
      </c>
      <c r="B35" t="str">
        <f>CONCATENATE('競技者一覧'!C46,"(",'競技者一覧'!F46,")")</f>
        <v>()</v>
      </c>
      <c r="C35">
        <f>CONCATENATE('競技者一覧'!D46)</f>
      </c>
      <c r="D35">
        <f>CONCATENATE('競技者一覧'!E46)</f>
      </c>
      <c r="E35">
        <f>_xlfn.IFERROR(VLOOKUP('競技者一覧'!$C$6,Sheet4!$D$2:$E$48,2,FALSE),"")</f>
      </c>
      <c r="F35" t="e">
        <f>VLOOKUP('競技者一覧'!$C$7,'学校番号表'!$B$2:$C$1004,2,FALSE)</f>
        <v>#N/A</v>
      </c>
      <c r="G35">
        <f>CONCATENATE('競技者一覧'!B46)</f>
      </c>
      <c r="H35">
        <f>_xlfn.IFERROR(CONCATENATE(VLOOKUP('競技者一覧'!G46,'種目コード一覧'!$A$1:$C$223,2,FALSE)," ",REPT("0",VLOOKUP('競技者一覧'!G46,'種目コード一覧'!$A$1:$C$223,3,FALSE)-LEN('競技者一覧'!H46)),'競技者一覧'!H46),"")</f>
      </c>
      <c r="I35">
        <f>_xlfn.IFERROR(CONCATENATE(VLOOKUP('競技者一覧'!I46,'種目コード一覧'!$A$1:$C$223,2,FALSE)," ",REPT("0",VLOOKUP('競技者一覧'!I46,'種目コード一覧'!$A$1:$C$223,3,FALSE)-LEN('競技者一覧'!J46)),'競技者一覧'!J46),"")</f>
      </c>
      <c r="J35">
        <f>_xlfn.IFERROR(CONCATENATE(VLOOKUP('競技者一覧'!K46,'種目コード一覧'!$A$1:$C$223,2,FALSE)," ",REPT("0",VLOOKUP('競技者一覧'!K46,'種目コード一覧'!$A$1:$C$223,3,FALSE)-LEN('競技者一覧'!L46)),'競技者一覧'!L46),"")</f>
      </c>
      <c r="K35">
        <f>_xlfn.IFERROR(CONCATENATE(VLOOKUP('競技者一覧'!M46,'種目コード一覧'!$A$1:$C$223,2,FALSE)," ",REPT("0",VLOOKUP('競技者一覧'!M46,'種目コード一覧'!$A$1:$C$223,3,FALSE)-LEN('競技者一覧'!N46)),'競技者一覧'!N46),"")</f>
      </c>
      <c r="L35">
        <f>_xlfn.IFERROR(CONCATENATE(VLOOKUP('競技者一覧'!O46,'種目コード一覧'!$A$1:$C$223,2,FALSE)," ",REPT("0",VLOOKUP('競技者一覧'!O46,'種目コード一覧'!$A$1:$C$223,3,FALSE)-LEN('競技者一覧'!P46)),'競技者一覧'!P46),"")</f>
      </c>
      <c r="M35">
        <f>_xlfn.IFERROR(CONCATENATE(VLOOKUP('競技者一覧'!Q46,'種目コード一覧'!$A$1:$C$223,2,FALSE)," ",REPT("0",VLOOKUP('競技者一覧'!Q46,'種目コード一覧'!$A$1:$C$223,3,FALSE)-LEN('競技者一覧'!R46)),'競技者一覧'!R46),"")</f>
      </c>
      <c r="N35">
        <f>_xlfn.IFERROR(CONCATENATE(VLOOKUP('競技者一覧'!S46,'種目コード一覧'!$A$1:$C$223,2,FALSE)," ",REPT("0",VLOOKUP('競技者一覧'!S46,'種目コード一覧'!$A$1:$C$223,3,FALSE)-LEN('競技者一覧'!T46)),'競技者一覧'!T46),"")</f>
      </c>
      <c r="O35">
        <f>_xlfn.IFERROR(CONCATENATE(VLOOKUP('競技者一覧'!U46,'種目コード一覧'!$A$1:$C$223,2,FALSE)," ",REPT("0",VLOOKUP('競技者一覧'!U46,'種目コード一覧'!$A$1:$C$223,3,FALSE)-LEN('競技者一覧'!V46)),'競技者一覧'!V46),"")</f>
      </c>
    </row>
    <row r="36" spans="1:15" ht="13.5">
      <c r="A36" t="e">
        <f>CONCATENATE($F$2,Sheet4!B36)</f>
        <v>#N/A</v>
      </c>
      <c r="B36" t="str">
        <f>CONCATENATE('競技者一覧'!C47,"(",'競技者一覧'!F47,")")</f>
        <v>()</v>
      </c>
      <c r="C36">
        <f>CONCATENATE('競技者一覧'!D47)</f>
      </c>
      <c r="D36">
        <f>CONCATENATE('競技者一覧'!E47)</f>
      </c>
      <c r="E36">
        <f>_xlfn.IFERROR(VLOOKUP('競技者一覧'!$C$6,Sheet4!$D$2:$E$48,2,FALSE),"")</f>
      </c>
      <c r="F36" t="e">
        <f>VLOOKUP('競技者一覧'!$C$7,'学校番号表'!$B$2:$C$1004,2,FALSE)</f>
        <v>#N/A</v>
      </c>
      <c r="G36">
        <f>CONCATENATE('競技者一覧'!B47)</f>
      </c>
      <c r="H36">
        <f>_xlfn.IFERROR(CONCATENATE(VLOOKUP('競技者一覧'!G47,'種目コード一覧'!$A$1:$C$223,2,FALSE)," ",REPT("0",VLOOKUP('競技者一覧'!G47,'種目コード一覧'!$A$1:$C$223,3,FALSE)-LEN('競技者一覧'!H47)),'競技者一覧'!H47),"")</f>
      </c>
      <c r="I36">
        <f>_xlfn.IFERROR(CONCATENATE(VLOOKUP('競技者一覧'!I47,'種目コード一覧'!$A$1:$C$223,2,FALSE)," ",REPT("0",VLOOKUP('競技者一覧'!I47,'種目コード一覧'!$A$1:$C$223,3,FALSE)-LEN('競技者一覧'!J47)),'競技者一覧'!J47),"")</f>
      </c>
      <c r="J36">
        <f>_xlfn.IFERROR(CONCATENATE(VLOOKUP('競技者一覧'!K47,'種目コード一覧'!$A$1:$C$223,2,FALSE)," ",REPT("0",VLOOKUP('競技者一覧'!K47,'種目コード一覧'!$A$1:$C$223,3,FALSE)-LEN('競技者一覧'!L47)),'競技者一覧'!L47),"")</f>
      </c>
      <c r="K36">
        <f>_xlfn.IFERROR(CONCATENATE(VLOOKUP('競技者一覧'!M47,'種目コード一覧'!$A$1:$C$223,2,FALSE)," ",REPT("0",VLOOKUP('競技者一覧'!M47,'種目コード一覧'!$A$1:$C$223,3,FALSE)-LEN('競技者一覧'!N47)),'競技者一覧'!N47),"")</f>
      </c>
      <c r="L36">
        <f>_xlfn.IFERROR(CONCATENATE(VLOOKUP('競技者一覧'!O47,'種目コード一覧'!$A$1:$C$223,2,FALSE)," ",REPT("0",VLOOKUP('競技者一覧'!O47,'種目コード一覧'!$A$1:$C$223,3,FALSE)-LEN('競技者一覧'!P47)),'競技者一覧'!P47),"")</f>
      </c>
      <c r="M36">
        <f>_xlfn.IFERROR(CONCATENATE(VLOOKUP('競技者一覧'!Q47,'種目コード一覧'!$A$1:$C$223,2,FALSE)," ",REPT("0",VLOOKUP('競技者一覧'!Q47,'種目コード一覧'!$A$1:$C$223,3,FALSE)-LEN('競技者一覧'!R47)),'競技者一覧'!R47),"")</f>
      </c>
      <c r="N36">
        <f>_xlfn.IFERROR(CONCATENATE(VLOOKUP('競技者一覧'!S47,'種目コード一覧'!$A$1:$C$223,2,FALSE)," ",REPT("0",VLOOKUP('競技者一覧'!S47,'種目コード一覧'!$A$1:$C$223,3,FALSE)-LEN('競技者一覧'!T47)),'競技者一覧'!T47),"")</f>
      </c>
      <c r="O36">
        <f>_xlfn.IFERROR(CONCATENATE(VLOOKUP('競技者一覧'!U47,'種目コード一覧'!$A$1:$C$223,2,FALSE)," ",REPT("0",VLOOKUP('競技者一覧'!U47,'種目コード一覧'!$A$1:$C$223,3,FALSE)-LEN('競技者一覧'!V47)),'競技者一覧'!V47),"")</f>
      </c>
    </row>
    <row r="37" spans="1:15" ht="13.5">
      <c r="A37" t="e">
        <f>CONCATENATE($F$2,Sheet4!B37)</f>
        <v>#N/A</v>
      </c>
      <c r="B37" t="str">
        <f>CONCATENATE('競技者一覧'!C48,"(",'競技者一覧'!F48,")")</f>
        <v>()</v>
      </c>
      <c r="C37">
        <f>CONCATENATE('競技者一覧'!D48)</f>
      </c>
      <c r="D37">
        <f>CONCATENATE('競技者一覧'!E48)</f>
      </c>
      <c r="E37">
        <f>_xlfn.IFERROR(VLOOKUP('競技者一覧'!$C$6,Sheet4!$D$2:$E$48,2,FALSE),"")</f>
      </c>
      <c r="F37" t="e">
        <f>VLOOKUP('競技者一覧'!$C$7,'学校番号表'!$B$2:$C$1004,2,FALSE)</f>
        <v>#N/A</v>
      </c>
      <c r="G37">
        <f>CONCATENATE('競技者一覧'!B48)</f>
      </c>
      <c r="H37">
        <f>_xlfn.IFERROR(CONCATENATE(VLOOKUP('競技者一覧'!G48,'種目コード一覧'!$A$1:$C$223,2,FALSE)," ",REPT("0",VLOOKUP('競技者一覧'!G48,'種目コード一覧'!$A$1:$C$223,3,FALSE)-LEN('競技者一覧'!H48)),'競技者一覧'!H48),"")</f>
      </c>
      <c r="I37">
        <f>_xlfn.IFERROR(CONCATENATE(VLOOKUP('競技者一覧'!I48,'種目コード一覧'!$A$1:$C$223,2,FALSE)," ",REPT("0",VLOOKUP('競技者一覧'!I48,'種目コード一覧'!$A$1:$C$223,3,FALSE)-LEN('競技者一覧'!J48)),'競技者一覧'!J48),"")</f>
      </c>
      <c r="J37">
        <f>_xlfn.IFERROR(CONCATENATE(VLOOKUP('競技者一覧'!K48,'種目コード一覧'!$A$1:$C$223,2,FALSE)," ",REPT("0",VLOOKUP('競技者一覧'!K48,'種目コード一覧'!$A$1:$C$223,3,FALSE)-LEN('競技者一覧'!L48)),'競技者一覧'!L48),"")</f>
      </c>
      <c r="K37">
        <f>_xlfn.IFERROR(CONCATENATE(VLOOKUP('競技者一覧'!M48,'種目コード一覧'!$A$1:$C$223,2,FALSE)," ",REPT("0",VLOOKUP('競技者一覧'!M48,'種目コード一覧'!$A$1:$C$223,3,FALSE)-LEN('競技者一覧'!N48)),'競技者一覧'!N48),"")</f>
      </c>
      <c r="L37">
        <f>_xlfn.IFERROR(CONCATENATE(VLOOKUP('競技者一覧'!O48,'種目コード一覧'!$A$1:$C$223,2,FALSE)," ",REPT("0",VLOOKUP('競技者一覧'!O48,'種目コード一覧'!$A$1:$C$223,3,FALSE)-LEN('競技者一覧'!P48)),'競技者一覧'!P48),"")</f>
      </c>
      <c r="M37">
        <f>_xlfn.IFERROR(CONCATENATE(VLOOKUP('競技者一覧'!Q48,'種目コード一覧'!$A$1:$C$223,2,FALSE)," ",REPT("0",VLOOKUP('競技者一覧'!Q48,'種目コード一覧'!$A$1:$C$223,3,FALSE)-LEN('競技者一覧'!R48)),'競技者一覧'!R48),"")</f>
      </c>
      <c r="N37">
        <f>_xlfn.IFERROR(CONCATENATE(VLOOKUP('競技者一覧'!S48,'種目コード一覧'!$A$1:$C$223,2,FALSE)," ",REPT("0",VLOOKUP('競技者一覧'!S48,'種目コード一覧'!$A$1:$C$223,3,FALSE)-LEN('競技者一覧'!T48)),'競技者一覧'!T48),"")</f>
      </c>
      <c r="O37">
        <f>_xlfn.IFERROR(CONCATENATE(VLOOKUP('競技者一覧'!U48,'種目コード一覧'!$A$1:$C$223,2,FALSE)," ",REPT("0",VLOOKUP('競技者一覧'!U48,'種目コード一覧'!$A$1:$C$223,3,FALSE)-LEN('競技者一覧'!V48)),'競技者一覧'!V48),"")</f>
      </c>
    </row>
    <row r="38" spans="1:15" ht="13.5">
      <c r="A38" t="e">
        <f>CONCATENATE($F$2,Sheet4!B38)</f>
        <v>#N/A</v>
      </c>
      <c r="B38" t="str">
        <f>CONCATENATE('競技者一覧'!C49,"(",'競技者一覧'!F49,")")</f>
        <v>()</v>
      </c>
      <c r="C38">
        <f>CONCATENATE('競技者一覧'!D49)</f>
      </c>
      <c r="D38">
        <f>CONCATENATE('競技者一覧'!E49)</f>
      </c>
      <c r="E38">
        <f>_xlfn.IFERROR(VLOOKUP('競技者一覧'!$C$6,Sheet4!$D$2:$E$48,2,FALSE),"")</f>
      </c>
      <c r="F38" t="e">
        <f>VLOOKUP('競技者一覧'!$C$7,'学校番号表'!$B$2:$C$1004,2,FALSE)</f>
        <v>#N/A</v>
      </c>
      <c r="G38">
        <f>CONCATENATE('競技者一覧'!B49)</f>
      </c>
      <c r="H38">
        <f>_xlfn.IFERROR(CONCATENATE(VLOOKUP('競技者一覧'!G49,'種目コード一覧'!$A$1:$C$223,2,FALSE)," ",REPT("0",VLOOKUP('競技者一覧'!G49,'種目コード一覧'!$A$1:$C$223,3,FALSE)-LEN('競技者一覧'!H49)),'競技者一覧'!H49),"")</f>
      </c>
      <c r="I38">
        <f>_xlfn.IFERROR(CONCATENATE(VLOOKUP('競技者一覧'!I49,'種目コード一覧'!$A$1:$C$223,2,FALSE)," ",REPT("0",VLOOKUP('競技者一覧'!I49,'種目コード一覧'!$A$1:$C$223,3,FALSE)-LEN('競技者一覧'!J49)),'競技者一覧'!J49),"")</f>
      </c>
      <c r="J38">
        <f>_xlfn.IFERROR(CONCATENATE(VLOOKUP('競技者一覧'!K49,'種目コード一覧'!$A$1:$C$223,2,FALSE)," ",REPT("0",VLOOKUP('競技者一覧'!K49,'種目コード一覧'!$A$1:$C$223,3,FALSE)-LEN('競技者一覧'!L49)),'競技者一覧'!L49),"")</f>
      </c>
      <c r="K38">
        <f>_xlfn.IFERROR(CONCATENATE(VLOOKUP('競技者一覧'!M49,'種目コード一覧'!$A$1:$C$223,2,FALSE)," ",REPT("0",VLOOKUP('競技者一覧'!M49,'種目コード一覧'!$A$1:$C$223,3,FALSE)-LEN('競技者一覧'!N49)),'競技者一覧'!N49),"")</f>
      </c>
      <c r="L38">
        <f>_xlfn.IFERROR(CONCATENATE(VLOOKUP('競技者一覧'!O49,'種目コード一覧'!$A$1:$C$223,2,FALSE)," ",REPT("0",VLOOKUP('競技者一覧'!O49,'種目コード一覧'!$A$1:$C$223,3,FALSE)-LEN('競技者一覧'!P49)),'競技者一覧'!P49),"")</f>
      </c>
      <c r="M38">
        <f>_xlfn.IFERROR(CONCATENATE(VLOOKUP('競技者一覧'!Q49,'種目コード一覧'!$A$1:$C$223,2,FALSE)," ",REPT("0",VLOOKUP('競技者一覧'!Q49,'種目コード一覧'!$A$1:$C$223,3,FALSE)-LEN('競技者一覧'!R49)),'競技者一覧'!R49),"")</f>
      </c>
      <c r="N38">
        <f>_xlfn.IFERROR(CONCATENATE(VLOOKUP('競技者一覧'!S49,'種目コード一覧'!$A$1:$C$223,2,FALSE)," ",REPT("0",VLOOKUP('競技者一覧'!S49,'種目コード一覧'!$A$1:$C$223,3,FALSE)-LEN('競技者一覧'!T49)),'競技者一覧'!T49),"")</f>
      </c>
      <c r="O38">
        <f>_xlfn.IFERROR(CONCATENATE(VLOOKUP('競技者一覧'!U49,'種目コード一覧'!$A$1:$C$223,2,FALSE)," ",REPT("0",VLOOKUP('競技者一覧'!U49,'種目コード一覧'!$A$1:$C$223,3,FALSE)-LEN('競技者一覧'!V49)),'競技者一覧'!V49),"")</f>
      </c>
    </row>
    <row r="39" spans="1:15" ht="13.5">
      <c r="A39" t="e">
        <f>CONCATENATE($F$2,Sheet4!B39)</f>
        <v>#N/A</v>
      </c>
      <c r="B39" t="str">
        <f>CONCATENATE('競技者一覧'!C50,"(",'競技者一覧'!F50,")")</f>
        <v>()</v>
      </c>
      <c r="C39">
        <f>CONCATENATE('競技者一覧'!D50)</f>
      </c>
      <c r="D39">
        <f>CONCATENATE('競技者一覧'!E50)</f>
      </c>
      <c r="E39">
        <f>_xlfn.IFERROR(VLOOKUP('競技者一覧'!$C$6,Sheet4!$D$2:$E$48,2,FALSE),"")</f>
      </c>
      <c r="F39" t="e">
        <f>VLOOKUP('競技者一覧'!$C$7,'学校番号表'!$B$2:$C$1004,2,FALSE)</f>
        <v>#N/A</v>
      </c>
      <c r="G39">
        <f>CONCATENATE('競技者一覧'!B50)</f>
      </c>
      <c r="H39">
        <f>_xlfn.IFERROR(CONCATENATE(VLOOKUP('競技者一覧'!G50,'種目コード一覧'!$A$1:$C$223,2,FALSE)," ",REPT("0",VLOOKUP('競技者一覧'!G50,'種目コード一覧'!$A$1:$C$223,3,FALSE)-LEN('競技者一覧'!H50)),'競技者一覧'!H50),"")</f>
      </c>
      <c r="I39">
        <f>_xlfn.IFERROR(CONCATENATE(VLOOKUP('競技者一覧'!I50,'種目コード一覧'!$A$1:$C$223,2,FALSE)," ",REPT("0",VLOOKUP('競技者一覧'!I50,'種目コード一覧'!$A$1:$C$223,3,FALSE)-LEN('競技者一覧'!J50)),'競技者一覧'!J50),"")</f>
      </c>
      <c r="J39">
        <f>_xlfn.IFERROR(CONCATENATE(VLOOKUP('競技者一覧'!K50,'種目コード一覧'!$A$1:$C$223,2,FALSE)," ",REPT("0",VLOOKUP('競技者一覧'!K50,'種目コード一覧'!$A$1:$C$223,3,FALSE)-LEN('競技者一覧'!L50)),'競技者一覧'!L50),"")</f>
      </c>
      <c r="K39">
        <f>_xlfn.IFERROR(CONCATENATE(VLOOKUP('競技者一覧'!M50,'種目コード一覧'!$A$1:$C$223,2,FALSE)," ",REPT("0",VLOOKUP('競技者一覧'!M50,'種目コード一覧'!$A$1:$C$223,3,FALSE)-LEN('競技者一覧'!N50)),'競技者一覧'!N50),"")</f>
      </c>
      <c r="L39">
        <f>_xlfn.IFERROR(CONCATENATE(VLOOKUP('競技者一覧'!O50,'種目コード一覧'!$A$1:$C$223,2,FALSE)," ",REPT("0",VLOOKUP('競技者一覧'!O50,'種目コード一覧'!$A$1:$C$223,3,FALSE)-LEN('競技者一覧'!P50)),'競技者一覧'!P50),"")</f>
      </c>
      <c r="M39">
        <f>_xlfn.IFERROR(CONCATENATE(VLOOKUP('競技者一覧'!Q50,'種目コード一覧'!$A$1:$C$223,2,FALSE)," ",REPT("0",VLOOKUP('競技者一覧'!Q50,'種目コード一覧'!$A$1:$C$223,3,FALSE)-LEN('競技者一覧'!R50)),'競技者一覧'!R50),"")</f>
      </c>
      <c r="N39">
        <f>_xlfn.IFERROR(CONCATENATE(VLOOKUP('競技者一覧'!S50,'種目コード一覧'!$A$1:$C$223,2,FALSE)," ",REPT("0",VLOOKUP('競技者一覧'!S50,'種目コード一覧'!$A$1:$C$223,3,FALSE)-LEN('競技者一覧'!T50)),'競技者一覧'!T50),"")</f>
      </c>
      <c r="O39">
        <f>_xlfn.IFERROR(CONCATENATE(VLOOKUP('競技者一覧'!U50,'種目コード一覧'!$A$1:$C$223,2,FALSE)," ",REPT("0",VLOOKUP('競技者一覧'!U50,'種目コード一覧'!$A$1:$C$223,3,FALSE)-LEN('競技者一覧'!V50)),'競技者一覧'!V50),"")</f>
      </c>
    </row>
    <row r="40" spans="1:15" ht="13.5">
      <c r="A40" t="e">
        <f>CONCATENATE($F$2,Sheet4!B40)</f>
        <v>#N/A</v>
      </c>
      <c r="B40" t="str">
        <f>CONCATENATE('競技者一覧'!C51,"(",'競技者一覧'!F51,")")</f>
        <v>()</v>
      </c>
      <c r="C40">
        <f>CONCATENATE('競技者一覧'!D51)</f>
      </c>
      <c r="D40">
        <f>CONCATENATE('競技者一覧'!E51)</f>
      </c>
      <c r="E40">
        <f>_xlfn.IFERROR(VLOOKUP('競技者一覧'!$C$6,Sheet4!$D$2:$E$48,2,FALSE),"")</f>
      </c>
      <c r="F40" t="e">
        <f>VLOOKUP('競技者一覧'!$C$7,'学校番号表'!$B$2:$C$1004,2,FALSE)</f>
        <v>#N/A</v>
      </c>
      <c r="G40">
        <f>CONCATENATE('競技者一覧'!B51)</f>
      </c>
      <c r="H40">
        <f>_xlfn.IFERROR(CONCATENATE(VLOOKUP('競技者一覧'!G51,'種目コード一覧'!$A$1:$C$223,2,FALSE)," ",REPT("0",VLOOKUP('競技者一覧'!G51,'種目コード一覧'!$A$1:$C$223,3,FALSE)-LEN('競技者一覧'!H51)),'競技者一覧'!H51),"")</f>
      </c>
      <c r="I40">
        <f>_xlfn.IFERROR(CONCATENATE(VLOOKUP('競技者一覧'!I51,'種目コード一覧'!$A$1:$C$223,2,FALSE)," ",REPT("0",VLOOKUP('競技者一覧'!I51,'種目コード一覧'!$A$1:$C$223,3,FALSE)-LEN('競技者一覧'!J51)),'競技者一覧'!J51),"")</f>
      </c>
      <c r="J40">
        <f>_xlfn.IFERROR(CONCATENATE(VLOOKUP('競技者一覧'!K51,'種目コード一覧'!$A$1:$C$223,2,FALSE)," ",REPT("0",VLOOKUP('競技者一覧'!K51,'種目コード一覧'!$A$1:$C$223,3,FALSE)-LEN('競技者一覧'!L51)),'競技者一覧'!L51),"")</f>
      </c>
      <c r="K40">
        <f>_xlfn.IFERROR(CONCATENATE(VLOOKUP('競技者一覧'!M51,'種目コード一覧'!$A$1:$C$223,2,FALSE)," ",REPT("0",VLOOKUP('競技者一覧'!M51,'種目コード一覧'!$A$1:$C$223,3,FALSE)-LEN('競技者一覧'!N51)),'競技者一覧'!N51),"")</f>
      </c>
      <c r="L40">
        <f>_xlfn.IFERROR(CONCATENATE(VLOOKUP('競技者一覧'!O51,'種目コード一覧'!$A$1:$C$223,2,FALSE)," ",REPT("0",VLOOKUP('競技者一覧'!O51,'種目コード一覧'!$A$1:$C$223,3,FALSE)-LEN('競技者一覧'!P51)),'競技者一覧'!P51),"")</f>
      </c>
      <c r="M40">
        <f>_xlfn.IFERROR(CONCATENATE(VLOOKUP('競技者一覧'!Q51,'種目コード一覧'!$A$1:$C$223,2,FALSE)," ",REPT("0",VLOOKUP('競技者一覧'!Q51,'種目コード一覧'!$A$1:$C$223,3,FALSE)-LEN('競技者一覧'!R51)),'競技者一覧'!R51),"")</f>
      </c>
      <c r="N40">
        <f>_xlfn.IFERROR(CONCATENATE(VLOOKUP('競技者一覧'!S51,'種目コード一覧'!$A$1:$C$223,2,FALSE)," ",REPT("0",VLOOKUP('競技者一覧'!S51,'種目コード一覧'!$A$1:$C$223,3,FALSE)-LEN('競技者一覧'!T51)),'競技者一覧'!T51),"")</f>
      </c>
      <c r="O40">
        <f>_xlfn.IFERROR(CONCATENATE(VLOOKUP('競技者一覧'!U51,'種目コード一覧'!$A$1:$C$223,2,FALSE)," ",REPT("0",VLOOKUP('競技者一覧'!U51,'種目コード一覧'!$A$1:$C$223,3,FALSE)-LEN('競技者一覧'!V51)),'競技者一覧'!V51),"")</f>
      </c>
    </row>
    <row r="41" spans="1:15" ht="13.5">
      <c r="A41" t="e">
        <f>CONCATENATE($F$2,Sheet4!B41)</f>
        <v>#N/A</v>
      </c>
      <c r="B41" t="str">
        <f>CONCATENATE('競技者一覧'!C52,"(",'競技者一覧'!F52,")")</f>
        <v>()</v>
      </c>
      <c r="C41">
        <f>CONCATENATE('競技者一覧'!D52)</f>
      </c>
      <c r="D41">
        <f>CONCATENATE('競技者一覧'!E52)</f>
      </c>
      <c r="E41">
        <f>_xlfn.IFERROR(VLOOKUP('競技者一覧'!$C$6,Sheet4!$D$2:$E$48,2,FALSE),"")</f>
      </c>
      <c r="F41" t="e">
        <f>VLOOKUP('競技者一覧'!$C$7,'学校番号表'!$B$2:$C$1004,2,FALSE)</f>
        <v>#N/A</v>
      </c>
      <c r="G41">
        <f>CONCATENATE('競技者一覧'!B52)</f>
      </c>
      <c r="H41">
        <f>_xlfn.IFERROR(CONCATENATE(VLOOKUP('競技者一覧'!G52,'種目コード一覧'!$A$1:$C$223,2,FALSE)," ",REPT("0",VLOOKUP('競技者一覧'!G52,'種目コード一覧'!$A$1:$C$223,3,FALSE)-LEN('競技者一覧'!H52)),'競技者一覧'!H52),"")</f>
      </c>
      <c r="I41">
        <f>_xlfn.IFERROR(CONCATENATE(VLOOKUP('競技者一覧'!I52,'種目コード一覧'!$A$1:$C$223,2,FALSE)," ",REPT("0",VLOOKUP('競技者一覧'!I52,'種目コード一覧'!$A$1:$C$223,3,FALSE)-LEN('競技者一覧'!J52)),'競技者一覧'!J52),"")</f>
      </c>
      <c r="J41">
        <f>_xlfn.IFERROR(CONCATENATE(VLOOKUP('競技者一覧'!K52,'種目コード一覧'!$A$1:$C$223,2,FALSE)," ",REPT("0",VLOOKUP('競技者一覧'!K52,'種目コード一覧'!$A$1:$C$223,3,FALSE)-LEN('競技者一覧'!L52)),'競技者一覧'!L52),"")</f>
      </c>
      <c r="K41">
        <f>_xlfn.IFERROR(CONCATENATE(VLOOKUP('競技者一覧'!M52,'種目コード一覧'!$A$1:$C$223,2,FALSE)," ",REPT("0",VLOOKUP('競技者一覧'!M52,'種目コード一覧'!$A$1:$C$223,3,FALSE)-LEN('競技者一覧'!N52)),'競技者一覧'!N52),"")</f>
      </c>
      <c r="L41">
        <f>_xlfn.IFERROR(CONCATENATE(VLOOKUP('競技者一覧'!O52,'種目コード一覧'!$A$1:$C$223,2,FALSE)," ",REPT("0",VLOOKUP('競技者一覧'!O52,'種目コード一覧'!$A$1:$C$223,3,FALSE)-LEN('競技者一覧'!P52)),'競技者一覧'!P52),"")</f>
      </c>
      <c r="M41">
        <f>_xlfn.IFERROR(CONCATENATE(VLOOKUP('競技者一覧'!Q52,'種目コード一覧'!$A$1:$C$223,2,FALSE)," ",REPT("0",VLOOKUP('競技者一覧'!Q52,'種目コード一覧'!$A$1:$C$223,3,FALSE)-LEN('競技者一覧'!R52)),'競技者一覧'!R52),"")</f>
      </c>
      <c r="N41">
        <f>_xlfn.IFERROR(CONCATENATE(VLOOKUP('競技者一覧'!S52,'種目コード一覧'!$A$1:$C$223,2,FALSE)," ",REPT("0",VLOOKUP('競技者一覧'!S52,'種目コード一覧'!$A$1:$C$223,3,FALSE)-LEN('競技者一覧'!T52)),'競技者一覧'!T52),"")</f>
      </c>
      <c r="O41">
        <f>_xlfn.IFERROR(CONCATENATE(VLOOKUP('競技者一覧'!U52,'種目コード一覧'!$A$1:$C$223,2,FALSE)," ",REPT("0",VLOOKUP('競技者一覧'!U52,'種目コード一覧'!$A$1:$C$223,3,FALSE)-LEN('競技者一覧'!V52)),'競技者一覧'!V52),"")</f>
      </c>
    </row>
    <row r="42" spans="1:15" ht="13.5">
      <c r="A42" t="e">
        <f>CONCATENATE($F$2,Sheet4!B42)</f>
        <v>#N/A</v>
      </c>
      <c r="B42" t="str">
        <f>CONCATENATE('競技者一覧'!C53,"(",'競技者一覧'!F53,")")</f>
        <v>()</v>
      </c>
      <c r="C42">
        <f>CONCATENATE('競技者一覧'!D53)</f>
      </c>
      <c r="D42">
        <f>CONCATENATE('競技者一覧'!E53)</f>
      </c>
      <c r="E42">
        <f>_xlfn.IFERROR(VLOOKUP('競技者一覧'!$C$6,Sheet4!$D$2:$E$48,2,FALSE),"")</f>
      </c>
      <c r="F42" t="e">
        <f>VLOOKUP('競技者一覧'!$C$7,'学校番号表'!$B$2:$C$1004,2,FALSE)</f>
        <v>#N/A</v>
      </c>
      <c r="G42">
        <f>CONCATENATE('競技者一覧'!B53)</f>
      </c>
      <c r="H42">
        <f>_xlfn.IFERROR(CONCATENATE(VLOOKUP('競技者一覧'!G53,'種目コード一覧'!$A$1:$C$223,2,FALSE)," ",REPT("0",VLOOKUP('競技者一覧'!G53,'種目コード一覧'!$A$1:$C$223,3,FALSE)-LEN('競技者一覧'!H53)),'競技者一覧'!H53),"")</f>
      </c>
      <c r="I42">
        <f>_xlfn.IFERROR(CONCATENATE(VLOOKUP('競技者一覧'!I53,'種目コード一覧'!$A$1:$C$223,2,FALSE)," ",REPT("0",VLOOKUP('競技者一覧'!I53,'種目コード一覧'!$A$1:$C$223,3,FALSE)-LEN('競技者一覧'!J53)),'競技者一覧'!J53),"")</f>
      </c>
      <c r="J42">
        <f>_xlfn.IFERROR(CONCATENATE(VLOOKUP('競技者一覧'!K53,'種目コード一覧'!$A$1:$C$223,2,FALSE)," ",REPT("0",VLOOKUP('競技者一覧'!K53,'種目コード一覧'!$A$1:$C$223,3,FALSE)-LEN('競技者一覧'!L53)),'競技者一覧'!L53),"")</f>
      </c>
      <c r="K42">
        <f>_xlfn.IFERROR(CONCATENATE(VLOOKUP('競技者一覧'!M53,'種目コード一覧'!$A$1:$C$223,2,FALSE)," ",REPT("0",VLOOKUP('競技者一覧'!M53,'種目コード一覧'!$A$1:$C$223,3,FALSE)-LEN('競技者一覧'!N53)),'競技者一覧'!N53),"")</f>
      </c>
      <c r="L42">
        <f>_xlfn.IFERROR(CONCATENATE(VLOOKUP('競技者一覧'!O53,'種目コード一覧'!$A$1:$C$223,2,FALSE)," ",REPT("0",VLOOKUP('競技者一覧'!O53,'種目コード一覧'!$A$1:$C$223,3,FALSE)-LEN('競技者一覧'!P53)),'競技者一覧'!P53),"")</f>
      </c>
      <c r="M42">
        <f>_xlfn.IFERROR(CONCATENATE(VLOOKUP('競技者一覧'!Q53,'種目コード一覧'!$A$1:$C$223,2,FALSE)," ",REPT("0",VLOOKUP('競技者一覧'!Q53,'種目コード一覧'!$A$1:$C$223,3,FALSE)-LEN('競技者一覧'!R53)),'競技者一覧'!R53),"")</f>
      </c>
      <c r="N42">
        <f>_xlfn.IFERROR(CONCATENATE(VLOOKUP('競技者一覧'!S53,'種目コード一覧'!$A$1:$C$223,2,FALSE)," ",REPT("0",VLOOKUP('競技者一覧'!S53,'種目コード一覧'!$A$1:$C$223,3,FALSE)-LEN('競技者一覧'!T53)),'競技者一覧'!T53),"")</f>
      </c>
      <c r="O42">
        <f>_xlfn.IFERROR(CONCATENATE(VLOOKUP('競技者一覧'!U53,'種目コード一覧'!$A$1:$C$223,2,FALSE)," ",REPT("0",VLOOKUP('競技者一覧'!U53,'種目コード一覧'!$A$1:$C$223,3,FALSE)-LEN('競技者一覧'!V53)),'競技者一覧'!V53),"")</f>
      </c>
    </row>
    <row r="43" spans="1:15" ht="13.5">
      <c r="A43" t="e">
        <f>CONCATENATE($F$2,Sheet4!B43)</f>
        <v>#N/A</v>
      </c>
      <c r="B43" t="str">
        <f>CONCATENATE('競技者一覧'!C54,"(",'競技者一覧'!F54,")")</f>
        <v>()</v>
      </c>
      <c r="C43">
        <f>CONCATENATE('競技者一覧'!D54)</f>
      </c>
      <c r="D43">
        <f>CONCATENATE('競技者一覧'!E54)</f>
      </c>
      <c r="E43">
        <f>_xlfn.IFERROR(VLOOKUP('競技者一覧'!$C$6,Sheet4!$D$2:$E$48,2,FALSE),"")</f>
      </c>
      <c r="F43" t="e">
        <f>VLOOKUP('競技者一覧'!$C$7,'学校番号表'!$B$2:$C$1004,2,FALSE)</f>
        <v>#N/A</v>
      </c>
      <c r="G43">
        <f>CONCATENATE('競技者一覧'!B54)</f>
      </c>
      <c r="H43">
        <f>_xlfn.IFERROR(CONCATENATE(VLOOKUP('競技者一覧'!G54,'種目コード一覧'!$A$1:$C$223,2,FALSE)," ",REPT("0",VLOOKUP('競技者一覧'!G54,'種目コード一覧'!$A$1:$C$223,3,FALSE)-LEN('競技者一覧'!H54)),'競技者一覧'!H54),"")</f>
      </c>
      <c r="I43">
        <f>_xlfn.IFERROR(CONCATENATE(VLOOKUP('競技者一覧'!I54,'種目コード一覧'!$A$1:$C$223,2,FALSE)," ",REPT("0",VLOOKUP('競技者一覧'!I54,'種目コード一覧'!$A$1:$C$223,3,FALSE)-LEN('競技者一覧'!J54)),'競技者一覧'!J54),"")</f>
      </c>
      <c r="J43">
        <f>_xlfn.IFERROR(CONCATENATE(VLOOKUP('競技者一覧'!K54,'種目コード一覧'!$A$1:$C$223,2,FALSE)," ",REPT("0",VLOOKUP('競技者一覧'!K54,'種目コード一覧'!$A$1:$C$223,3,FALSE)-LEN('競技者一覧'!L54)),'競技者一覧'!L54),"")</f>
      </c>
      <c r="K43">
        <f>_xlfn.IFERROR(CONCATENATE(VLOOKUP('競技者一覧'!M54,'種目コード一覧'!$A$1:$C$223,2,FALSE)," ",REPT("0",VLOOKUP('競技者一覧'!M54,'種目コード一覧'!$A$1:$C$223,3,FALSE)-LEN('競技者一覧'!N54)),'競技者一覧'!N54),"")</f>
      </c>
      <c r="L43">
        <f>_xlfn.IFERROR(CONCATENATE(VLOOKUP('競技者一覧'!O54,'種目コード一覧'!$A$1:$C$223,2,FALSE)," ",REPT("0",VLOOKUP('競技者一覧'!O54,'種目コード一覧'!$A$1:$C$223,3,FALSE)-LEN('競技者一覧'!P54)),'競技者一覧'!P54),"")</f>
      </c>
      <c r="M43">
        <f>_xlfn.IFERROR(CONCATENATE(VLOOKUP('競技者一覧'!Q54,'種目コード一覧'!$A$1:$C$223,2,FALSE)," ",REPT("0",VLOOKUP('競技者一覧'!Q54,'種目コード一覧'!$A$1:$C$223,3,FALSE)-LEN('競技者一覧'!R54)),'競技者一覧'!R54),"")</f>
      </c>
      <c r="N43">
        <f>_xlfn.IFERROR(CONCATENATE(VLOOKUP('競技者一覧'!S54,'種目コード一覧'!$A$1:$C$223,2,FALSE)," ",REPT("0",VLOOKUP('競技者一覧'!S54,'種目コード一覧'!$A$1:$C$223,3,FALSE)-LEN('競技者一覧'!T54)),'競技者一覧'!T54),"")</f>
      </c>
      <c r="O43">
        <f>_xlfn.IFERROR(CONCATENATE(VLOOKUP('競技者一覧'!U54,'種目コード一覧'!$A$1:$C$223,2,FALSE)," ",REPT("0",VLOOKUP('競技者一覧'!U54,'種目コード一覧'!$A$1:$C$223,3,FALSE)-LEN('競技者一覧'!V54)),'競技者一覧'!V54),"")</f>
      </c>
    </row>
    <row r="44" spans="1:15" ht="13.5">
      <c r="A44" t="e">
        <f>CONCATENATE($F$2,Sheet4!B44)</f>
        <v>#N/A</v>
      </c>
      <c r="B44" t="str">
        <f>CONCATENATE('競技者一覧'!C55,"(",'競技者一覧'!F55,")")</f>
        <v>()</v>
      </c>
      <c r="C44">
        <f>CONCATENATE('競技者一覧'!D55)</f>
      </c>
      <c r="D44">
        <f>CONCATENATE('競技者一覧'!E55)</f>
      </c>
      <c r="E44">
        <f>_xlfn.IFERROR(VLOOKUP('競技者一覧'!$C$6,Sheet4!$D$2:$E$48,2,FALSE),"")</f>
      </c>
      <c r="F44" t="e">
        <f>VLOOKUP('競技者一覧'!$C$7,'学校番号表'!$B$2:$C$1004,2,FALSE)</f>
        <v>#N/A</v>
      </c>
      <c r="G44">
        <f>CONCATENATE('競技者一覧'!B55)</f>
      </c>
      <c r="H44">
        <f>_xlfn.IFERROR(CONCATENATE(VLOOKUP('競技者一覧'!G55,'種目コード一覧'!$A$1:$C$223,2,FALSE)," ",REPT("0",VLOOKUP('競技者一覧'!G55,'種目コード一覧'!$A$1:$C$223,3,FALSE)-LEN('競技者一覧'!H55)),'競技者一覧'!H55),"")</f>
      </c>
      <c r="I44">
        <f>_xlfn.IFERROR(CONCATENATE(VLOOKUP('競技者一覧'!I55,'種目コード一覧'!$A$1:$C$223,2,FALSE)," ",REPT("0",VLOOKUP('競技者一覧'!I55,'種目コード一覧'!$A$1:$C$223,3,FALSE)-LEN('競技者一覧'!J55)),'競技者一覧'!J55),"")</f>
      </c>
      <c r="J44">
        <f>_xlfn.IFERROR(CONCATENATE(VLOOKUP('競技者一覧'!K55,'種目コード一覧'!$A$1:$C$223,2,FALSE)," ",REPT("0",VLOOKUP('競技者一覧'!K55,'種目コード一覧'!$A$1:$C$223,3,FALSE)-LEN('競技者一覧'!L55)),'競技者一覧'!L55),"")</f>
      </c>
      <c r="K44">
        <f>_xlfn.IFERROR(CONCATENATE(VLOOKUP('競技者一覧'!M55,'種目コード一覧'!$A$1:$C$223,2,FALSE)," ",REPT("0",VLOOKUP('競技者一覧'!M55,'種目コード一覧'!$A$1:$C$223,3,FALSE)-LEN('競技者一覧'!N55)),'競技者一覧'!N55),"")</f>
      </c>
      <c r="L44">
        <f>_xlfn.IFERROR(CONCATENATE(VLOOKUP('競技者一覧'!O55,'種目コード一覧'!$A$1:$C$223,2,FALSE)," ",REPT("0",VLOOKUP('競技者一覧'!O55,'種目コード一覧'!$A$1:$C$223,3,FALSE)-LEN('競技者一覧'!P55)),'競技者一覧'!P55),"")</f>
      </c>
      <c r="M44">
        <f>_xlfn.IFERROR(CONCATENATE(VLOOKUP('競技者一覧'!Q55,'種目コード一覧'!$A$1:$C$223,2,FALSE)," ",REPT("0",VLOOKUP('競技者一覧'!Q55,'種目コード一覧'!$A$1:$C$223,3,FALSE)-LEN('競技者一覧'!R55)),'競技者一覧'!R55),"")</f>
      </c>
      <c r="N44">
        <f>_xlfn.IFERROR(CONCATENATE(VLOOKUP('競技者一覧'!S55,'種目コード一覧'!$A$1:$C$223,2,FALSE)," ",REPT("0",VLOOKUP('競技者一覧'!S55,'種目コード一覧'!$A$1:$C$223,3,FALSE)-LEN('競技者一覧'!T55)),'競技者一覧'!T55),"")</f>
      </c>
      <c r="O44">
        <f>_xlfn.IFERROR(CONCATENATE(VLOOKUP('競技者一覧'!U55,'種目コード一覧'!$A$1:$C$223,2,FALSE)," ",REPT("0",VLOOKUP('競技者一覧'!U55,'種目コード一覧'!$A$1:$C$223,3,FALSE)-LEN('競技者一覧'!V55)),'競技者一覧'!V55),"")</f>
      </c>
    </row>
    <row r="45" spans="1:15" ht="13.5">
      <c r="A45" t="e">
        <f>CONCATENATE($F$2,Sheet4!B45)</f>
        <v>#N/A</v>
      </c>
      <c r="B45" t="str">
        <f>CONCATENATE('競技者一覧'!C56,"(",'競技者一覧'!F56,")")</f>
        <v>()</v>
      </c>
      <c r="C45">
        <f>CONCATENATE('競技者一覧'!D56)</f>
      </c>
      <c r="D45">
        <f>CONCATENATE('競技者一覧'!E56)</f>
      </c>
      <c r="E45">
        <f>_xlfn.IFERROR(VLOOKUP('競技者一覧'!$C$6,Sheet4!$D$2:$E$48,2,FALSE),"")</f>
      </c>
      <c r="F45" t="e">
        <f>VLOOKUP('競技者一覧'!$C$7,'学校番号表'!$B$2:$C$1004,2,FALSE)</f>
        <v>#N/A</v>
      </c>
      <c r="G45">
        <f>CONCATENATE('競技者一覧'!B56)</f>
      </c>
      <c r="H45">
        <f>_xlfn.IFERROR(CONCATENATE(VLOOKUP('競技者一覧'!G56,'種目コード一覧'!$A$1:$C$223,2,FALSE)," ",REPT("0",VLOOKUP('競技者一覧'!G56,'種目コード一覧'!$A$1:$C$223,3,FALSE)-LEN('競技者一覧'!H56)),'競技者一覧'!H56),"")</f>
      </c>
      <c r="I45">
        <f>_xlfn.IFERROR(CONCATENATE(VLOOKUP('競技者一覧'!I56,'種目コード一覧'!$A$1:$C$223,2,FALSE)," ",REPT("0",VLOOKUP('競技者一覧'!I56,'種目コード一覧'!$A$1:$C$223,3,FALSE)-LEN('競技者一覧'!J56)),'競技者一覧'!J56),"")</f>
      </c>
      <c r="J45">
        <f>_xlfn.IFERROR(CONCATENATE(VLOOKUP('競技者一覧'!K56,'種目コード一覧'!$A$1:$C$223,2,FALSE)," ",REPT("0",VLOOKUP('競技者一覧'!K56,'種目コード一覧'!$A$1:$C$223,3,FALSE)-LEN('競技者一覧'!L56)),'競技者一覧'!L56),"")</f>
      </c>
      <c r="K45">
        <f>_xlfn.IFERROR(CONCATENATE(VLOOKUP('競技者一覧'!M56,'種目コード一覧'!$A$1:$C$223,2,FALSE)," ",REPT("0",VLOOKUP('競技者一覧'!M56,'種目コード一覧'!$A$1:$C$223,3,FALSE)-LEN('競技者一覧'!N56)),'競技者一覧'!N56),"")</f>
      </c>
      <c r="L45">
        <f>_xlfn.IFERROR(CONCATENATE(VLOOKUP('競技者一覧'!O56,'種目コード一覧'!$A$1:$C$223,2,FALSE)," ",REPT("0",VLOOKUP('競技者一覧'!O56,'種目コード一覧'!$A$1:$C$223,3,FALSE)-LEN('競技者一覧'!P56)),'競技者一覧'!P56),"")</f>
      </c>
      <c r="M45">
        <f>_xlfn.IFERROR(CONCATENATE(VLOOKUP('競技者一覧'!Q56,'種目コード一覧'!$A$1:$C$223,2,FALSE)," ",REPT("0",VLOOKUP('競技者一覧'!Q56,'種目コード一覧'!$A$1:$C$223,3,FALSE)-LEN('競技者一覧'!R56)),'競技者一覧'!R56),"")</f>
      </c>
      <c r="N45">
        <f>_xlfn.IFERROR(CONCATENATE(VLOOKUP('競技者一覧'!S56,'種目コード一覧'!$A$1:$C$223,2,FALSE)," ",REPT("0",VLOOKUP('競技者一覧'!S56,'種目コード一覧'!$A$1:$C$223,3,FALSE)-LEN('競技者一覧'!T56)),'競技者一覧'!T56),"")</f>
      </c>
      <c r="O45">
        <f>_xlfn.IFERROR(CONCATENATE(VLOOKUP('競技者一覧'!U56,'種目コード一覧'!$A$1:$C$223,2,FALSE)," ",REPT("0",VLOOKUP('競技者一覧'!U56,'種目コード一覧'!$A$1:$C$223,3,FALSE)-LEN('競技者一覧'!V56)),'競技者一覧'!V56),"")</f>
      </c>
    </row>
    <row r="46" spans="1:15" ht="13.5">
      <c r="A46" t="e">
        <f>CONCATENATE($F$2,Sheet4!B46)</f>
        <v>#N/A</v>
      </c>
      <c r="B46" t="str">
        <f>CONCATENATE('競技者一覧'!C57,"(",'競技者一覧'!F57,")")</f>
        <v>()</v>
      </c>
      <c r="C46">
        <f>CONCATENATE('競技者一覧'!D57)</f>
      </c>
      <c r="D46">
        <f>CONCATENATE('競技者一覧'!E57)</f>
      </c>
      <c r="E46">
        <f>_xlfn.IFERROR(VLOOKUP('競技者一覧'!$C$6,Sheet4!$D$2:$E$48,2,FALSE),"")</f>
      </c>
      <c r="F46" t="e">
        <f>VLOOKUP('競技者一覧'!$C$7,'学校番号表'!$B$2:$C$1004,2,FALSE)</f>
        <v>#N/A</v>
      </c>
      <c r="G46">
        <f>CONCATENATE('競技者一覧'!B57)</f>
      </c>
      <c r="H46">
        <f>_xlfn.IFERROR(CONCATENATE(VLOOKUP('競技者一覧'!G57,'種目コード一覧'!$A$1:$C$223,2,FALSE)," ",REPT("0",VLOOKUP('競技者一覧'!G57,'種目コード一覧'!$A$1:$C$223,3,FALSE)-LEN('競技者一覧'!H57)),'競技者一覧'!H57),"")</f>
      </c>
      <c r="I46">
        <f>_xlfn.IFERROR(CONCATENATE(VLOOKUP('競技者一覧'!I57,'種目コード一覧'!$A$1:$C$223,2,FALSE)," ",REPT("0",VLOOKUP('競技者一覧'!I57,'種目コード一覧'!$A$1:$C$223,3,FALSE)-LEN('競技者一覧'!J57)),'競技者一覧'!J57),"")</f>
      </c>
      <c r="J46">
        <f>_xlfn.IFERROR(CONCATENATE(VLOOKUP('競技者一覧'!K57,'種目コード一覧'!$A$1:$C$223,2,FALSE)," ",REPT("0",VLOOKUP('競技者一覧'!K57,'種目コード一覧'!$A$1:$C$223,3,FALSE)-LEN('競技者一覧'!L57)),'競技者一覧'!L57),"")</f>
      </c>
      <c r="K46">
        <f>_xlfn.IFERROR(CONCATENATE(VLOOKUP('競技者一覧'!M57,'種目コード一覧'!$A$1:$C$223,2,FALSE)," ",REPT("0",VLOOKUP('競技者一覧'!M57,'種目コード一覧'!$A$1:$C$223,3,FALSE)-LEN('競技者一覧'!N57)),'競技者一覧'!N57),"")</f>
      </c>
      <c r="L46">
        <f>_xlfn.IFERROR(CONCATENATE(VLOOKUP('競技者一覧'!O57,'種目コード一覧'!$A$1:$C$223,2,FALSE)," ",REPT("0",VLOOKUP('競技者一覧'!O57,'種目コード一覧'!$A$1:$C$223,3,FALSE)-LEN('競技者一覧'!P57)),'競技者一覧'!P57),"")</f>
      </c>
      <c r="M46">
        <f>_xlfn.IFERROR(CONCATENATE(VLOOKUP('競技者一覧'!Q57,'種目コード一覧'!$A$1:$C$223,2,FALSE)," ",REPT("0",VLOOKUP('競技者一覧'!Q57,'種目コード一覧'!$A$1:$C$223,3,FALSE)-LEN('競技者一覧'!R57)),'競技者一覧'!R57),"")</f>
      </c>
      <c r="N46">
        <f>_xlfn.IFERROR(CONCATENATE(VLOOKUP('競技者一覧'!S57,'種目コード一覧'!$A$1:$C$223,2,FALSE)," ",REPT("0",VLOOKUP('競技者一覧'!S57,'種目コード一覧'!$A$1:$C$223,3,FALSE)-LEN('競技者一覧'!T57)),'競技者一覧'!T57),"")</f>
      </c>
      <c r="O46">
        <f>_xlfn.IFERROR(CONCATENATE(VLOOKUP('競技者一覧'!U57,'種目コード一覧'!$A$1:$C$223,2,FALSE)," ",REPT("0",VLOOKUP('競技者一覧'!U57,'種目コード一覧'!$A$1:$C$223,3,FALSE)-LEN('競技者一覧'!V57)),'競技者一覧'!V57),"")</f>
      </c>
    </row>
    <row r="47" spans="1:15" ht="13.5">
      <c r="A47" t="e">
        <f>CONCATENATE($F$2,Sheet4!B47)</f>
        <v>#N/A</v>
      </c>
      <c r="B47" t="str">
        <f>CONCATENATE('競技者一覧'!C58,"(",'競技者一覧'!F58,")")</f>
        <v>()</v>
      </c>
      <c r="C47">
        <f>CONCATENATE('競技者一覧'!D58)</f>
      </c>
      <c r="D47">
        <f>CONCATENATE('競技者一覧'!E58)</f>
      </c>
      <c r="E47">
        <f>_xlfn.IFERROR(VLOOKUP('競技者一覧'!$C$6,Sheet4!$D$2:$E$48,2,FALSE),"")</f>
      </c>
      <c r="F47" t="e">
        <f>VLOOKUP('競技者一覧'!$C$7,'学校番号表'!$B$2:$C$1004,2,FALSE)</f>
        <v>#N/A</v>
      </c>
      <c r="G47">
        <f>CONCATENATE('競技者一覧'!B58)</f>
      </c>
      <c r="H47">
        <f>_xlfn.IFERROR(CONCATENATE(VLOOKUP('競技者一覧'!G58,'種目コード一覧'!$A$1:$C$223,2,FALSE)," ",REPT("0",VLOOKUP('競技者一覧'!G58,'種目コード一覧'!$A$1:$C$223,3,FALSE)-LEN('競技者一覧'!H58)),'競技者一覧'!H58),"")</f>
      </c>
      <c r="I47">
        <f>_xlfn.IFERROR(CONCATENATE(VLOOKUP('競技者一覧'!I58,'種目コード一覧'!$A$1:$C$223,2,FALSE)," ",REPT("0",VLOOKUP('競技者一覧'!I58,'種目コード一覧'!$A$1:$C$223,3,FALSE)-LEN('競技者一覧'!J58)),'競技者一覧'!J58),"")</f>
      </c>
      <c r="J47">
        <f>_xlfn.IFERROR(CONCATENATE(VLOOKUP('競技者一覧'!K58,'種目コード一覧'!$A$1:$C$223,2,FALSE)," ",REPT("0",VLOOKUP('競技者一覧'!K58,'種目コード一覧'!$A$1:$C$223,3,FALSE)-LEN('競技者一覧'!L58)),'競技者一覧'!L58),"")</f>
      </c>
      <c r="K47">
        <f>_xlfn.IFERROR(CONCATENATE(VLOOKUP('競技者一覧'!M58,'種目コード一覧'!$A$1:$C$223,2,FALSE)," ",REPT("0",VLOOKUP('競技者一覧'!M58,'種目コード一覧'!$A$1:$C$223,3,FALSE)-LEN('競技者一覧'!N58)),'競技者一覧'!N58),"")</f>
      </c>
      <c r="L47">
        <f>_xlfn.IFERROR(CONCATENATE(VLOOKUP('競技者一覧'!O58,'種目コード一覧'!$A$1:$C$223,2,FALSE)," ",REPT("0",VLOOKUP('競技者一覧'!O58,'種目コード一覧'!$A$1:$C$223,3,FALSE)-LEN('競技者一覧'!P58)),'競技者一覧'!P58),"")</f>
      </c>
      <c r="M47">
        <f>_xlfn.IFERROR(CONCATENATE(VLOOKUP('競技者一覧'!Q58,'種目コード一覧'!$A$1:$C$223,2,FALSE)," ",REPT("0",VLOOKUP('競技者一覧'!Q58,'種目コード一覧'!$A$1:$C$223,3,FALSE)-LEN('競技者一覧'!R58)),'競技者一覧'!R58),"")</f>
      </c>
      <c r="N47">
        <f>_xlfn.IFERROR(CONCATENATE(VLOOKUP('競技者一覧'!S58,'種目コード一覧'!$A$1:$C$223,2,FALSE)," ",REPT("0",VLOOKUP('競技者一覧'!S58,'種目コード一覧'!$A$1:$C$223,3,FALSE)-LEN('競技者一覧'!T58)),'競技者一覧'!T58),"")</f>
      </c>
      <c r="O47">
        <f>_xlfn.IFERROR(CONCATENATE(VLOOKUP('競技者一覧'!U58,'種目コード一覧'!$A$1:$C$223,2,FALSE)," ",REPT("0",VLOOKUP('競技者一覧'!U58,'種目コード一覧'!$A$1:$C$223,3,FALSE)-LEN('競技者一覧'!V58)),'競技者一覧'!V58),"")</f>
      </c>
    </row>
    <row r="48" spans="1:15" ht="13.5">
      <c r="A48" t="e">
        <f>CONCATENATE($F$2,Sheet4!B48)</f>
        <v>#N/A</v>
      </c>
      <c r="B48" t="str">
        <f>CONCATENATE('競技者一覧'!C59,"(",'競技者一覧'!F59,")")</f>
        <v>()</v>
      </c>
      <c r="C48">
        <f>CONCATENATE('競技者一覧'!D59)</f>
      </c>
      <c r="D48">
        <f>CONCATENATE('競技者一覧'!E59)</f>
      </c>
      <c r="E48">
        <f>_xlfn.IFERROR(VLOOKUP('競技者一覧'!$C$6,Sheet4!$D$2:$E$48,2,FALSE),"")</f>
      </c>
      <c r="F48" t="e">
        <f>VLOOKUP('競技者一覧'!$C$7,'学校番号表'!$B$2:$C$1004,2,FALSE)</f>
        <v>#N/A</v>
      </c>
      <c r="G48">
        <f>CONCATENATE('競技者一覧'!B59)</f>
      </c>
      <c r="H48">
        <f>_xlfn.IFERROR(CONCATENATE(VLOOKUP('競技者一覧'!G59,'種目コード一覧'!$A$1:$C$223,2,FALSE)," ",REPT("0",VLOOKUP('競技者一覧'!G59,'種目コード一覧'!$A$1:$C$223,3,FALSE)-LEN('競技者一覧'!H59)),'競技者一覧'!H59),"")</f>
      </c>
      <c r="I48">
        <f>_xlfn.IFERROR(CONCATENATE(VLOOKUP('競技者一覧'!I59,'種目コード一覧'!$A$1:$C$223,2,FALSE)," ",REPT("0",VLOOKUP('競技者一覧'!I59,'種目コード一覧'!$A$1:$C$223,3,FALSE)-LEN('競技者一覧'!J59)),'競技者一覧'!J59),"")</f>
      </c>
      <c r="J48">
        <f>_xlfn.IFERROR(CONCATENATE(VLOOKUP('競技者一覧'!K59,'種目コード一覧'!$A$1:$C$223,2,FALSE)," ",REPT("0",VLOOKUP('競技者一覧'!K59,'種目コード一覧'!$A$1:$C$223,3,FALSE)-LEN('競技者一覧'!L59)),'競技者一覧'!L59),"")</f>
      </c>
      <c r="K48">
        <f>_xlfn.IFERROR(CONCATENATE(VLOOKUP('競技者一覧'!M59,'種目コード一覧'!$A$1:$C$223,2,FALSE)," ",REPT("0",VLOOKUP('競技者一覧'!M59,'種目コード一覧'!$A$1:$C$223,3,FALSE)-LEN('競技者一覧'!N59)),'競技者一覧'!N59),"")</f>
      </c>
      <c r="L48">
        <f>_xlfn.IFERROR(CONCATENATE(VLOOKUP('競技者一覧'!O59,'種目コード一覧'!$A$1:$C$223,2,FALSE)," ",REPT("0",VLOOKUP('競技者一覧'!O59,'種目コード一覧'!$A$1:$C$223,3,FALSE)-LEN('競技者一覧'!P59)),'競技者一覧'!P59),"")</f>
      </c>
      <c r="M48">
        <f>_xlfn.IFERROR(CONCATENATE(VLOOKUP('競技者一覧'!Q59,'種目コード一覧'!$A$1:$C$223,2,FALSE)," ",REPT("0",VLOOKUP('競技者一覧'!Q59,'種目コード一覧'!$A$1:$C$223,3,FALSE)-LEN('競技者一覧'!R59)),'競技者一覧'!R59),"")</f>
      </c>
      <c r="N48">
        <f>_xlfn.IFERROR(CONCATENATE(VLOOKUP('競技者一覧'!S59,'種目コード一覧'!$A$1:$C$223,2,FALSE)," ",REPT("0",VLOOKUP('競技者一覧'!S59,'種目コード一覧'!$A$1:$C$223,3,FALSE)-LEN('競技者一覧'!T59)),'競技者一覧'!T59),"")</f>
      </c>
      <c r="O48">
        <f>_xlfn.IFERROR(CONCATENATE(VLOOKUP('競技者一覧'!U59,'種目コード一覧'!$A$1:$C$223,2,FALSE)," ",REPT("0",VLOOKUP('競技者一覧'!U59,'種目コード一覧'!$A$1:$C$223,3,FALSE)-LEN('競技者一覧'!V59)),'競技者一覧'!V59),"")</f>
      </c>
    </row>
    <row r="49" spans="1:15" ht="13.5">
      <c r="A49" t="e">
        <f>CONCATENATE($F$2,Sheet4!B49)</f>
        <v>#N/A</v>
      </c>
      <c r="B49" t="str">
        <f>CONCATENATE('競技者一覧'!C60,"(",'競技者一覧'!F60,")")</f>
        <v>()</v>
      </c>
      <c r="C49">
        <f>CONCATENATE('競技者一覧'!D60)</f>
      </c>
      <c r="D49">
        <f>CONCATENATE('競技者一覧'!E60)</f>
      </c>
      <c r="E49">
        <f>_xlfn.IFERROR(VLOOKUP('競技者一覧'!$C$6,Sheet4!$D$2:$E$48,2,FALSE),"")</f>
      </c>
      <c r="F49" t="e">
        <f>VLOOKUP('競技者一覧'!$C$7,'学校番号表'!$B$2:$C$1004,2,FALSE)</f>
        <v>#N/A</v>
      </c>
      <c r="G49">
        <f>CONCATENATE('競技者一覧'!B60)</f>
      </c>
      <c r="H49">
        <f>_xlfn.IFERROR(CONCATENATE(VLOOKUP('競技者一覧'!G60,'種目コード一覧'!$A$1:$C$223,2,FALSE)," ",REPT("0",VLOOKUP('競技者一覧'!G60,'種目コード一覧'!$A$1:$C$223,3,FALSE)-LEN('競技者一覧'!H60)),'競技者一覧'!H60),"")</f>
      </c>
      <c r="I49">
        <f>_xlfn.IFERROR(CONCATENATE(VLOOKUP('競技者一覧'!I60,'種目コード一覧'!$A$1:$C$223,2,FALSE)," ",REPT("0",VLOOKUP('競技者一覧'!I60,'種目コード一覧'!$A$1:$C$223,3,FALSE)-LEN('競技者一覧'!J60)),'競技者一覧'!J60),"")</f>
      </c>
      <c r="J49">
        <f>_xlfn.IFERROR(CONCATENATE(VLOOKUP('競技者一覧'!K60,'種目コード一覧'!$A$1:$C$223,2,FALSE)," ",REPT("0",VLOOKUP('競技者一覧'!K60,'種目コード一覧'!$A$1:$C$223,3,FALSE)-LEN('競技者一覧'!L60)),'競技者一覧'!L60),"")</f>
      </c>
      <c r="K49">
        <f>_xlfn.IFERROR(CONCATENATE(VLOOKUP('競技者一覧'!M60,'種目コード一覧'!$A$1:$C$223,2,FALSE)," ",REPT("0",VLOOKUP('競技者一覧'!M60,'種目コード一覧'!$A$1:$C$223,3,FALSE)-LEN('競技者一覧'!N60)),'競技者一覧'!N60),"")</f>
      </c>
      <c r="L49">
        <f>_xlfn.IFERROR(CONCATENATE(VLOOKUP('競技者一覧'!O60,'種目コード一覧'!$A$1:$C$223,2,FALSE)," ",REPT("0",VLOOKUP('競技者一覧'!O60,'種目コード一覧'!$A$1:$C$223,3,FALSE)-LEN('競技者一覧'!P60)),'競技者一覧'!P60),"")</f>
      </c>
      <c r="M49">
        <f>_xlfn.IFERROR(CONCATENATE(VLOOKUP('競技者一覧'!Q60,'種目コード一覧'!$A$1:$C$223,2,FALSE)," ",REPT("0",VLOOKUP('競技者一覧'!Q60,'種目コード一覧'!$A$1:$C$223,3,FALSE)-LEN('競技者一覧'!R60)),'競技者一覧'!R60),"")</f>
      </c>
      <c r="N49">
        <f>_xlfn.IFERROR(CONCATENATE(VLOOKUP('競技者一覧'!S60,'種目コード一覧'!$A$1:$C$223,2,FALSE)," ",REPT("0",VLOOKUP('競技者一覧'!S60,'種目コード一覧'!$A$1:$C$223,3,FALSE)-LEN('競技者一覧'!T60)),'競技者一覧'!T60),"")</f>
      </c>
      <c r="O49">
        <f>_xlfn.IFERROR(CONCATENATE(VLOOKUP('競技者一覧'!U60,'種目コード一覧'!$A$1:$C$223,2,FALSE)," ",REPT("0",VLOOKUP('競技者一覧'!U60,'種目コード一覧'!$A$1:$C$223,3,FALSE)-LEN('競技者一覧'!V60)),'競技者一覧'!V60),"")</f>
      </c>
    </row>
    <row r="50" spans="1:15" ht="13.5">
      <c r="A50" t="e">
        <f>CONCATENATE($F$2,Sheet4!B50)</f>
        <v>#N/A</v>
      </c>
      <c r="B50" t="str">
        <f>CONCATENATE('競技者一覧'!C61,"(",'競技者一覧'!F61,")")</f>
        <v>()</v>
      </c>
      <c r="C50">
        <f>CONCATENATE('競技者一覧'!D61)</f>
      </c>
      <c r="D50">
        <f>CONCATENATE('競技者一覧'!E61)</f>
      </c>
      <c r="E50">
        <f>_xlfn.IFERROR(VLOOKUP('競技者一覧'!$C$6,Sheet4!$D$2:$E$48,2,FALSE),"")</f>
      </c>
      <c r="F50" t="e">
        <f>VLOOKUP('競技者一覧'!$C$7,'学校番号表'!$B$2:$C$1004,2,FALSE)</f>
        <v>#N/A</v>
      </c>
      <c r="G50">
        <f>CONCATENATE('競技者一覧'!B61)</f>
      </c>
      <c r="H50">
        <f>_xlfn.IFERROR(CONCATENATE(VLOOKUP('競技者一覧'!G61,'種目コード一覧'!$A$1:$C$223,2,FALSE)," ",REPT("0",VLOOKUP('競技者一覧'!G61,'種目コード一覧'!$A$1:$C$223,3,FALSE)-LEN('競技者一覧'!H61)),'競技者一覧'!H61),"")</f>
      </c>
      <c r="I50">
        <f>_xlfn.IFERROR(CONCATENATE(VLOOKUP('競技者一覧'!I61,'種目コード一覧'!$A$1:$C$223,2,FALSE)," ",REPT("0",VLOOKUP('競技者一覧'!I61,'種目コード一覧'!$A$1:$C$223,3,FALSE)-LEN('競技者一覧'!J61)),'競技者一覧'!J61),"")</f>
      </c>
      <c r="J50">
        <f>_xlfn.IFERROR(CONCATENATE(VLOOKUP('競技者一覧'!K61,'種目コード一覧'!$A$1:$C$223,2,FALSE)," ",REPT("0",VLOOKUP('競技者一覧'!K61,'種目コード一覧'!$A$1:$C$223,3,FALSE)-LEN('競技者一覧'!L61)),'競技者一覧'!L61),"")</f>
      </c>
      <c r="K50">
        <f>_xlfn.IFERROR(CONCATENATE(VLOOKUP('競技者一覧'!M61,'種目コード一覧'!$A$1:$C$223,2,FALSE)," ",REPT("0",VLOOKUP('競技者一覧'!M61,'種目コード一覧'!$A$1:$C$223,3,FALSE)-LEN('競技者一覧'!N61)),'競技者一覧'!N61),"")</f>
      </c>
      <c r="L50">
        <f>_xlfn.IFERROR(CONCATENATE(VLOOKUP('競技者一覧'!O61,'種目コード一覧'!$A$1:$C$223,2,FALSE)," ",REPT("0",VLOOKUP('競技者一覧'!O61,'種目コード一覧'!$A$1:$C$223,3,FALSE)-LEN('競技者一覧'!P61)),'競技者一覧'!P61),"")</f>
      </c>
      <c r="M50">
        <f>_xlfn.IFERROR(CONCATENATE(VLOOKUP('競技者一覧'!Q61,'種目コード一覧'!$A$1:$C$223,2,FALSE)," ",REPT("0",VLOOKUP('競技者一覧'!Q61,'種目コード一覧'!$A$1:$C$223,3,FALSE)-LEN('競技者一覧'!R61)),'競技者一覧'!R61),"")</f>
      </c>
      <c r="N50">
        <f>_xlfn.IFERROR(CONCATENATE(VLOOKUP('競技者一覧'!S61,'種目コード一覧'!$A$1:$C$223,2,FALSE)," ",REPT("0",VLOOKUP('競技者一覧'!S61,'種目コード一覧'!$A$1:$C$223,3,FALSE)-LEN('競技者一覧'!T61)),'競技者一覧'!T61),"")</f>
      </c>
      <c r="O50">
        <f>_xlfn.IFERROR(CONCATENATE(VLOOKUP('競技者一覧'!U61,'種目コード一覧'!$A$1:$C$223,2,FALSE)," ",REPT("0",VLOOKUP('競技者一覧'!U61,'種目コード一覧'!$A$1:$C$223,3,FALSE)-LEN('競技者一覧'!V61)),'競技者一覧'!V61),"")</f>
      </c>
    </row>
    <row r="51" spans="1:15" ht="13.5">
      <c r="A51" t="e">
        <f>CONCATENATE($F$2,Sheet4!B51)</f>
        <v>#N/A</v>
      </c>
      <c r="B51" t="str">
        <f>CONCATENATE('競技者一覧'!C62,"(",'競技者一覧'!F62,")")</f>
        <v>()</v>
      </c>
      <c r="C51">
        <f>CONCATENATE('競技者一覧'!D62)</f>
      </c>
      <c r="D51">
        <f>CONCATENATE('競技者一覧'!E62)</f>
      </c>
      <c r="E51">
        <f>_xlfn.IFERROR(VLOOKUP('競技者一覧'!$C$6,Sheet4!$D$2:$E$48,2,FALSE),"")</f>
      </c>
      <c r="F51" t="e">
        <f>VLOOKUP('競技者一覧'!$C$7,'学校番号表'!$B$2:$C$1004,2,FALSE)</f>
        <v>#N/A</v>
      </c>
      <c r="G51">
        <f>CONCATENATE('競技者一覧'!B62)</f>
      </c>
      <c r="H51">
        <f>_xlfn.IFERROR(CONCATENATE(VLOOKUP('競技者一覧'!G62,'種目コード一覧'!$A$1:$C$223,2,FALSE)," ",REPT("0",VLOOKUP('競技者一覧'!G62,'種目コード一覧'!$A$1:$C$223,3,FALSE)-LEN('競技者一覧'!H62)),'競技者一覧'!H62),"")</f>
      </c>
      <c r="I51">
        <f>_xlfn.IFERROR(CONCATENATE(VLOOKUP('競技者一覧'!I62,'種目コード一覧'!$A$1:$C$223,2,FALSE)," ",REPT("0",VLOOKUP('競技者一覧'!I62,'種目コード一覧'!$A$1:$C$223,3,FALSE)-LEN('競技者一覧'!J62)),'競技者一覧'!J62),"")</f>
      </c>
      <c r="J51">
        <f>_xlfn.IFERROR(CONCATENATE(VLOOKUP('競技者一覧'!K62,'種目コード一覧'!$A$1:$C$223,2,FALSE)," ",REPT("0",VLOOKUP('競技者一覧'!K62,'種目コード一覧'!$A$1:$C$223,3,FALSE)-LEN('競技者一覧'!L62)),'競技者一覧'!L62),"")</f>
      </c>
      <c r="K51">
        <f>_xlfn.IFERROR(CONCATENATE(VLOOKUP('競技者一覧'!M62,'種目コード一覧'!$A$1:$C$223,2,FALSE)," ",REPT("0",VLOOKUP('競技者一覧'!M62,'種目コード一覧'!$A$1:$C$223,3,FALSE)-LEN('競技者一覧'!N62)),'競技者一覧'!N62),"")</f>
      </c>
      <c r="L51">
        <f>_xlfn.IFERROR(CONCATENATE(VLOOKUP('競技者一覧'!O62,'種目コード一覧'!$A$1:$C$223,2,FALSE)," ",REPT("0",VLOOKUP('競技者一覧'!O62,'種目コード一覧'!$A$1:$C$223,3,FALSE)-LEN('競技者一覧'!P62)),'競技者一覧'!P62),"")</f>
      </c>
      <c r="M51">
        <f>_xlfn.IFERROR(CONCATENATE(VLOOKUP('競技者一覧'!Q62,'種目コード一覧'!$A$1:$C$223,2,FALSE)," ",REPT("0",VLOOKUP('競技者一覧'!Q62,'種目コード一覧'!$A$1:$C$223,3,FALSE)-LEN('競技者一覧'!R62)),'競技者一覧'!R62),"")</f>
      </c>
      <c r="N51">
        <f>_xlfn.IFERROR(CONCATENATE(VLOOKUP('競技者一覧'!S62,'種目コード一覧'!$A$1:$C$223,2,FALSE)," ",REPT("0",VLOOKUP('競技者一覧'!S62,'種目コード一覧'!$A$1:$C$223,3,FALSE)-LEN('競技者一覧'!T62)),'競技者一覧'!T62),"")</f>
      </c>
      <c r="O51">
        <f>_xlfn.IFERROR(CONCATENATE(VLOOKUP('競技者一覧'!U62,'種目コード一覧'!$A$1:$C$223,2,FALSE)," ",REPT("0",VLOOKUP('競技者一覧'!U62,'種目コード一覧'!$A$1:$C$223,3,FALSE)-LEN('競技者一覧'!V62)),'競技者一覧'!V62),"")</f>
      </c>
    </row>
    <row r="52" spans="1:15" ht="13.5">
      <c r="A52" t="e">
        <f>CONCATENATE($F$2,Sheet4!B52)</f>
        <v>#N/A</v>
      </c>
      <c r="B52" t="str">
        <f>CONCATENATE('競技者一覧'!C63,"(",'競技者一覧'!F63,")")</f>
        <v>()</v>
      </c>
      <c r="C52">
        <f>CONCATENATE('競技者一覧'!D63)</f>
      </c>
      <c r="D52">
        <f>CONCATENATE('競技者一覧'!E63)</f>
      </c>
      <c r="E52">
        <f>_xlfn.IFERROR(VLOOKUP('競技者一覧'!$C$6,Sheet4!$D$2:$E$48,2,FALSE),"")</f>
      </c>
      <c r="F52" t="e">
        <f>VLOOKUP('競技者一覧'!$C$7,'学校番号表'!$B$2:$C$1004,2,FALSE)</f>
        <v>#N/A</v>
      </c>
      <c r="G52">
        <f>CONCATENATE('競技者一覧'!B63)</f>
      </c>
      <c r="H52">
        <f>_xlfn.IFERROR(CONCATENATE(VLOOKUP('競技者一覧'!G63,'種目コード一覧'!$A$1:$C$223,2,FALSE)," ",REPT("0",VLOOKUP('競技者一覧'!G63,'種目コード一覧'!$A$1:$C$223,3,FALSE)-LEN('競技者一覧'!H63)),'競技者一覧'!H63),"")</f>
      </c>
      <c r="I52">
        <f>_xlfn.IFERROR(CONCATENATE(VLOOKUP('競技者一覧'!I63,'種目コード一覧'!$A$1:$C$223,2,FALSE)," ",REPT("0",VLOOKUP('競技者一覧'!I63,'種目コード一覧'!$A$1:$C$223,3,FALSE)-LEN('競技者一覧'!J63)),'競技者一覧'!J63),"")</f>
      </c>
      <c r="J52">
        <f>_xlfn.IFERROR(CONCATENATE(VLOOKUP('競技者一覧'!K63,'種目コード一覧'!$A$1:$C$223,2,FALSE)," ",REPT("0",VLOOKUP('競技者一覧'!K63,'種目コード一覧'!$A$1:$C$223,3,FALSE)-LEN('競技者一覧'!L63)),'競技者一覧'!L63),"")</f>
      </c>
      <c r="K52">
        <f>_xlfn.IFERROR(CONCATENATE(VLOOKUP('競技者一覧'!M63,'種目コード一覧'!$A$1:$C$223,2,FALSE)," ",REPT("0",VLOOKUP('競技者一覧'!M63,'種目コード一覧'!$A$1:$C$223,3,FALSE)-LEN('競技者一覧'!N63)),'競技者一覧'!N63),"")</f>
      </c>
      <c r="L52">
        <f>_xlfn.IFERROR(CONCATENATE(VLOOKUP('競技者一覧'!O63,'種目コード一覧'!$A$1:$C$223,2,FALSE)," ",REPT("0",VLOOKUP('競技者一覧'!O63,'種目コード一覧'!$A$1:$C$223,3,FALSE)-LEN('競技者一覧'!P63)),'競技者一覧'!P63),"")</f>
      </c>
      <c r="M52">
        <f>_xlfn.IFERROR(CONCATENATE(VLOOKUP('競技者一覧'!Q63,'種目コード一覧'!$A$1:$C$223,2,FALSE)," ",REPT("0",VLOOKUP('競技者一覧'!Q63,'種目コード一覧'!$A$1:$C$223,3,FALSE)-LEN('競技者一覧'!R63)),'競技者一覧'!R63),"")</f>
      </c>
      <c r="N52">
        <f>_xlfn.IFERROR(CONCATENATE(VLOOKUP('競技者一覧'!S63,'種目コード一覧'!$A$1:$C$223,2,FALSE)," ",REPT("0",VLOOKUP('競技者一覧'!S63,'種目コード一覧'!$A$1:$C$223,3,FALSE)-LEN('競技者一覧'!T63)),'競技者一覧'!T63),"")</f>
      </c>
      <c r="O52">
        <f>_xlfn.IFERROR(CONCATENATE(VLOOKUP('競技者一覧'!U63,'種目コード一覧'!$A$1:$C$223,2,FALSE)," ",REPT("0",VLOOKUP('競技者一覧'!U63,'種目コード一覧'!$A$1:$C$223,3,FALSE)-LEN('競技者一覧'!V63)),'競技者一覧'!V63),"")</f>
      </c>
    </row>
    <row r="53" spans="1:15" ht="13.5">
      <c r="A53" t="e">
        <f>CONCATENATE($F$2,Sheet4!B53)</f>
        <v>#N/A</v>
      </c>
      <c r="B53" t="str">
        <f>CONCATENATE('競技者一覧'!C64,"(",'競技者一覧'!F64,")")</f>
        <v>()</v>
      </c>
      <c r="C53">
        <f>CONCATENATE('競技者一覧'!D64)</f>
      </c>
      <c r="D53">
        <f>CONCATENATE('競技者一覧'!E64)</f>
      </c>
      <c r="E53">
        <f>_xlfn.IFERROR(VLOOKUP('競技者一覧'!$C$6,Sheet4!$D$2:$E$48,2,FALSE),"")</f>
      </c>
      <c r="F53" t="e">
        <f>VLOOKUP('競技者一覧'!$C$7,'学校番号表'!$B$2:$C$1004,2,FALSE)</f>
        <v>#N/A</v>
      </c>
      <c r="G53">
        <f>CONCATENATE('競技者一覧'!B64)</f>
      </c>
      <c r="H53">
        <f>_xlfn.IFERROR(CONCATENATE(VLOOKUP('競技者一覧'!G64,'種目コード一覧'!$A$1:$C$223,2,FALSE)," ",REPT("0",VLOOKUP('競技者一覧'!G64,'種目コード一覧'!$A$1:$C$223,3,FALSE)-LEN('競技者一覧'!H64)),'競技者一覧'!H64),"")</f>
      </c>
      <c r="I53">
        <f>_xlfn.IFERROR(CONCATENATE(VLOOKUP('競技者一覧'!I64,'種目コード一覧'!$A$1:$C$223,2,FALSE)," ",REPT("0",VLOOKUP('競技者一覧'!I64,'種目コード一覧'!$A$1:$C$223,3,FALSE)-LEN('競技者一覧'!J64)),'競技者一覧'!J64),"")</f>
      </c>
      <c r="J53">
        <f>_xlfn.IFERROR(CONCATENATE(VLOOKUP('競技者一覧'!K64,'種目コード一覧'!$A$1:$C$223,2,FALSE)," ",REPT("0",VLOOKUP('競技者一覧'!K64,'種目コード一覧'!$A$1:$C$223,3,FALSE)-LEN('競技者一覧'!L64)),'競技者一覧'!L64),"")</f>
      </c>
      <c r="K53">
        <f>_xlfn.IFERROR(CONCATENATE(VLOOKUP('競技者一覧'!M64,'種目コード一覧'!$A$1:$C$223,2,FALSE)," ",REPT("0",VLOOKUP('競技者一覧'!M64,'種目コード一覧'!$A$1:$C$223,3,FALSE)-LEN('競技者一覧'!N64)),'競技者一覧'!N64),"")</f>
      </c>
      <c r="L53">
        <f>_xlfn.IFERROR(CONCATENATE(VLOOKUP('競技者一覧'!O64,'種目コード一覧'!$A$1:$C$223,2,FALSE)," ",REPT("0",VLOOKUP('競技者一覧'!O64,'種目コード一覧'!$A$1:$C$223,3,FALSE)-LEN('競技者一覧'!P64)),'競技者一覧'!P64),"")</f>
      </c>
      <c r="M53">
        <f>_xlfn.IFERROR(CONCATENATE(VLOOKUP('競技者一覧'!Q64,'種目コード一覧'!$A$1:$C$223,2,FALSE)," ",REPT("0",VLOOKUP('競技者一覧'!Q64,'種目コード一覧'!$A$1:$C$223,3,FALSE)-LEN('競技者一覧'!R64)),'競技者一覧'!R64),"")</f>
      </c>
      <c r="N53">
        <f>_xlfn.IFERROR(CONCATENATE(VLOOKUP('競技者一覧'!S64,'種目コード一覧'!$A$1:$C$223,2,FALSE)," ",REPT("0",VLOOKUP('競技者一覧'!S64,'種目コード一覧'!$A$1:$C$223,3,FALSE)-LEN('競技者一覧'!T64)),'競技者一覧'!T64),"")</f>
      </c>
      <c r="O53">
        <f>_xlfn.IFERROR(CONCATENATE(VLOOKUP('競技者一覧'!U64,'種目コード一覧'!$A$1:$C$223,2,FALSE)," ",REPT("0",VLOOKUP('競技者一覧'!U64,'種目コード一覧'!$A$1:$C$223,3,FALSE)-LEN('競技者一覧'!V64)),'競技者一覧'!V64),"")</f>
      </c>
    </row>
    <row r="54" spans="1:15" ht="13.5">
      <c r="A54" t="e">
        <f>CONCATENATE($F$2,Sheet4!B54)</f>
        <v>#N/A</v>
      </c>
      <c r="B54" t="str">
        <f>CONCATENATE('競技者一覧'!C65,"(",'競技者一覧'!F65,")")</f>
        <v>()</v>
      </c>
      <c r="C54">
        <f>CONCATENATE('競技者一覧'!D65)</f>
      </c>
      <c r="D54">
        <f>CONCATENATE('競技者一覧'!E65)</f>
      </c>
      <c r="E54">
        <f>_xlfn.IFERROR(VLOOKUP('競技者一覧'!$C$6,Sheet4!$D$2:$E$48,2,FALSE),"")</f>
      </c>
      <c r="F54" t="e">
        <f>VLOOKUP('競技者一覧'!$C$7,'学校番号表'!$B$2:$C$1004,2,FALSE)</f>
        <v>#N/A</v>
      </c>
      <c r="G54">
        <f>CONCATENATE('競技者一覧'!B65)</f>
      </c>
      <c r="H54">
        <f>_xlfn.IFERROR(CONCATENATE(VLOOKUP('競技者一覧'!G65,'種目コード一覧'!$A$1:$C$223,2,FALSE)," ",REPT("0",VLOOKUP('競技者一覧'!G65,'種目コード一覧'!$A$1:$C$223,3,FALSE)-LEN('競技者一覧'!H65)),'競技者一覧'!H65),"")</f>
      </c>
      <c r="I54">
        <f>_xlfn.IFERROR(CONCATENATE(VLOOKUP('競技者一覧'!I65,'種目コード一覧'!$A$1:$C$223,2,FALSE)," ",REPT("0",VLOOKUP('競技者一覧'!I65,'種目コード一覧'!$A$1:$C$223,3,FALSE)-LEN('競技者一覧'!J65)),'競技者一覧'!J65),"")</f>
      </c>
      <c r="J54">
        <f>_xlfn.IFERROR(CONCATENATE(VLOOKUP('競技者一覧'!K65,'種目コード一覧'!$A$1:$C$223,2,FALSE)," ",REPT("0",VLOOKUP('競技者一覧'!K65,'種目コード一覧'!$A$1:$C$223,3,FALSE)-LEN('競技者一覧'!L65)),'競技者一覧'!L65),"")</f>
      </c>
      <c r="K54">
        <f>_xlfn.IFERROR(CONCATENATE(VLOOKUP('競技者一覧'!M65,'種目コード一覧'!$A$1:$C$223,2,FALSE)," ",REPT("0",VLOOKUP('競技者一覧'!M65,'種目コード一覧'!$A$1:$C$223,3,FALSE)-LEN('競技者一覧'!N65)),'競技者一覧'!N65),"")</f>
      </c>
      <c r="L54">
        <f>_xlfn.IFERROR(CONCATENATE(VLOOKUP('競技者一覧'!O65,'種目コード一覧'!$A$1:$C$223,2,FALSE)," ",REPT("0",VLOOKUP('競技者一覧'!O65,'種目コード一覧'!$A$1:$C$223,3,FALSE)-LEN('競技者一覧'!P65)),'競技者一覧'!P65),"")</f>
      </c>
      <c r="M54">
        <f>_xlfn.IFERROR(CONCATENATE(VLOOKUP('競技者一覧'!Q65,'種目コード一覧'!$A$1:$C$223,2,FALSE)," ",REPT("0",VLOOKUP('競技者一覧'!Q65,'種目コード一覧'!$A$1:$C$223,3,FALSE)-LEN('競技者一覧'!R65)),'競技者一覧'!R65),"")</f>
      </c>
      <c r="N54">
        <f>_xlfn.IFERROR(CONCATENATE(VLOOKUP('競技者一覧'!S65,'種目コード一覧'!$A$1:$C$223,2,FALSE)," ",REPT("0",VLOOKUP('競技者一覧'!S65,'種目コード一覧'!$A$1:$C$223,3,FALSE)-LEN('競技者一覧'!T65)),'競技者一覧'!T65),"")</f>
      </c>
      <c r="O54">
        <f>_xlfn.IFERROR(CONCATENATE(VLOOKUP('競技者一覧'!U65,'種目コード一覧'!$A$1:$C$223,2,FALSE)," ",REPT("0",VLOOKUP('競技者一覧'!U65,'種目コード一覧'!$A$1:$C$223,3,FALSE)-LEN('競技者一覧'!V65)),'競技者一覧'!V65),"")</f>
      </c>
    </row>
    <row r="55" spans="1:15" ht="13.5">
      <c r="A55" t="e">
        <f>CONCATENATE($F$2,Sheet4!B55)</f>
        <v>#N/A</v>
      </c>
      <c r="B55" t="str">
        <f>CONCATENATE('競技者一覧'!C66,"(",'競技者一覧'!F66,")")</f>
        <v>()</v>
      </c>
      <c r="C55">
        <f>CONCATENATE('競技者一覧'!D66)</f>
      </c>
      <c r="D55">
        <f>CONCATENATE('競技者一覧'!E66)</f>
      </c>
      <c r="E55">
        <f>_xlfn.IFERROR(VLOOKUP('競技者一覧'!$C$6,Sheet4!$D$2:$E$48,2,FALSE),"")</f>
      </c>
      <c r="F55" t="e">
        <f>VLOOKUP('競技者一覧'!$C$7,'学校番号表'!$B$2:$C$1004,2,FALSE)</f>
        <v>#N/A</v>
      </c>
      <c r="G55">
        <f>CONCATENATE('競技者一覧'!B66)</f>
      </c>
      <c r="H55">
        <f>_xlfn.IFERROR(CONCATENATE(VLOOKUP('競技者一覧'!G66,'種目コード一覧'!$A$1:$C$223,2,FALSE)," ",REPT("0",VLOOKUP('競技者一覧'!G66,'種目コード一覧'!$A$1:$C$223,3,FALSE)-LEN('競技者一覧'!H66)),'競技者一覧'!H66),"")</f>
      </c>
      <c r="I55">
        <f>_xlfn.IFERROR(CONCATENATE(VLOOKUP('競技者一覧'!I66,'種目コード一覧'!$A$1:$C$223,2,FALSE)," ",REPT("0",VLOOKUP('競技者一覧'!I66,'種目コード一覧'!$A$1:$C$223,3,FALSE)-LEN('競技者一覧'!J66)),'競技者一覧'!J66),"")</f>
      </c>
      <c r="J55">
        <f>_xlfn.IFERROR(CONCATENATE(VLOOKUP('競技者一覧'!K66,'種目コード一覧'!$A$1:$C$223,2,FALSE)," ",REPT("0",VLOOKUP('競技者一覧'!K66,'種目コード一覧'!$A$1:$C$223,3,FALSE)-LEN('競技者一覧'!L66)),'競技者一覧'!L66),"")</f>
      </c>
      <c r="K55">
        <f>_xlfn.IFERROR(CONCATENATE(VLOOKUP('競技者一覧'!M66,'種目コード一覧'!$A$1:$C$223,2,FALSE)," ",REPT("0",VLOOKUP('競技者一覧'!M66,'種目コード一覧'!$A$1:$C$223,3,FALSE)-LEN('競技者一覧'!N66)),'競技者一覧'!N66),"")</f>
      </c>
      <c r="L55">
        <f>_xlfn.IFERROR(CONCATENATE(VLOOKUP('競技者一覧'!O66,'種目コード一覧'!$A$1:$C$223,2,FALSE)," ",REPT("0",VLOOKUP('競技者一覧'!O66,'種目コード一覧'!$A$1:$C$223,3,FALSE)-LEN('競技者一覧'!P66)),'競技者一覧'!P66),"")</f>
      </c>
      <c r="M55">
        <f>_xlfn.IFERROR(CONCATENATE(VLOOKUP('競技者一覧'!Q66,'種目コード一覧'!$A$1:$C$223,2,FALSE)," ",REPT("0",VLOOKUP('競技者一覧'!Q66,'種目コード一覧'!$A$1:$C$223,3,FALSE)-LEN('競技者一覧'!R66)),'競技者一覧'!R66),"")</f>
      </c>
      <c r="N55">
        <f>_xlfn.IFERROR(CONCATENATE(VLOOKUP('競技者一覧'!S66,'種目コード一覧'!$A$1:$C$223,2,FALSE)," ",REPT("0",VLOOKUP('競技者一覧'!S66,'種目コード一覧'!$A$1:$C$223,3,FALSE)-LEN('競技者一覧'!T66)),'競技者一覧'!T66),"")</f>
      </c>
      <c r="O55">
        <f>_xlfn.IFERROR(CONCATENATE(VLOOKUP('競技者一覧'!U66,'種目コード一覧'!$A$1:$C$223,2,FALSE)," ",REPT("0",VLOOKUP('競技者一覧'!U66,'種目コード一覧'!$A$1:$C$223,3,FALSE)-LEN('競技者一覧'!V66)),'競技者一覧'!V66),"")</f>
      </c>
    </row>
    <row r="56" spans="1:15" ht="13.5">
      <c r="A56" t="e">
        <f>CONCATENATE($F$2,Sheet4!B56)</f>
        <v>#N/A</v>
      </c>
      <c r="B56" t="str">
        <f>CONCATENATE('競技者一覧'!C67,"(",'競技者一覧'!F67,")")</f>
        <v>()</v>
      </c>
      <c r="C56">
        <f>CONCATENATE('競技者一覧'!D67)</f>
      </c>
      <c r="D56">
        <f>CONCATENATE('競技者一覧'!E67)</f>
      </c>
      <c r="E56">
        <f>_xlfn.IFERROR(VLOOKUP('競技者一覧'!$C$6,Sheet4!$D$2:$E$48,2,FALSE),"")</f>
      </c>
      <c r="F56" t="e">
        <f>VLOOKUP('競技者一覧'!$C$7,'学校番号表'!$B$2:$C$1004,2,FALSE)</f>
        <v>#N/A</v>
      </c>
      <c r="G56">
        <f>CONCATENATE('競技者一覧'!B67)</f>
      </c>
      <c r="H56">
        <f>_xlfn.IFERROR(CONCATENATE(VLOOKUP('競技者一覧'!G67,'種目コード一覧'!$A$1:$C$223,2,FALSE)," ",REPT("0",VLOOKUP('競技者一覧'!G67,'種目コード一覧'!$A$1:$C$223,3,FALSE)-LEN('競技者一覧'!H67)),'競技者一覧'!H67),"")</f>
      </c>
      <c r="I56">
        <f>_xlfn.IFERROR(CONCATENATE(VLOOKUP('競技者一覧'!I67,'種目コード一覧'!$A$1:$C$223,2,FALSE)," ",REPT("0",VLOOKUP('競技者一覧'!I67,'種目コード一覧'!$A$1:$C$223,3,FALSE)-LEN('競技者一覧'!J67)),'競技者一覧'!J67),"")</f>
      </c>
      <c r="J56">
        <f>_xlfn.IFERROR(CONCATENATE(VLOOKUP('競技者一覧'!K67,'種目コード一覧'!$A$1:$C$223,2,FALSE)," ",REPT("0",VLOOKUP('競技者一覧'!K67,'種目コード一覧'!$A$1:$C$223,3,FALSE)-LEN('競技者一覧'!L67)),'競技者一覧'!L67),"")</f>
      </c>
      <c r="K56">
        <f>_xlfn.IFERROR(CONCATENATE(VLOOKUP('競技者一覧'!M67,'種目コード一覧'!$A$1:$C$223,2,FALSE)," ",REPT("0",VLOOKUP('競技者一覧'!M67,'種目コード一覧'!$A$1:$C$223,3,FALSE)-LEN('競技者一覧'!N67)),'競技者一覧'!N67),"")</f>
      </c>
      <c r="L56">
        <f>_xlfn.IFERROR(CONCATENATE(VLOOKUP('競技者一覧'!O67,'種目コード一覧'!$A$1:$C$223,2,FALSE)," ",REPT("0",VLOOKUP('競技者一覧'!O67,'種目コード一覧'!$A$1:$C$223,3,FALSE)-LEN('競技者一覧'!P67)),'競技者一覧'!P67),"")</f>
      </c>
      <c r="M56">
        <f>_xlfn.IFERROR(CONCATENATE(VLOOKUP('競技者一覧'!Q67,'種目コード一覧'!$A$1:$C$223,2,FALSE)," ",REPT("0",VLOOKUP('競技者一覧'!Q67,'種目コード一覧'!$A$1:$C$223,3,FALSE)-LEN('競技者一覧'!R67)),'競技者一覧'!R67),"")</f>
      </c>
      <c r="N56">
        <f>_xlfn.IFERROR(CONCATENATE(VLOOKUP('競技者一覧'!S67,'種目コード一覧'!$A$1:$C$223,2,FALSE)," ",REPT("0",VLOOKUP('競技者一覧'!S67,'種目コード一覧'!$A$1:$C$223,3,FALSE)-LEN('競技者一覧'!T67)),'競技者一覧'!T67),"")</f>
      </c>
      <c r="O56">
        <f>_xlfn.IFERROR(CONCATENATE(VLOOKUP('競技者一覧'!U67,'種目コード一覧'!$A$1:$C$223,2,FALSE)," ",REPT("0",VLOOKUP('競技者一覧'!U67,'種目コード一覧'!$A$1:$C$223,3,FALSE)-LEN('競技者一覧'!V67)),'競技者一覧'!V67),"")</f>
      </c>
    </row>
    <row r="57" spans="1:15" ht="13.5">
      <c r="A57" t="e">
        <f>CONCATENATE($F$2,Sheet4!B57)</f>
        <v>#N/A</v>
      </c>
      <c r="B57" t="str">
        <f>CONCATENATE('競技者一覧'!C68,"(",'競技者一覧'!F68,")")</f>
        <v>()</v>
      </c>
      <c r="C57">
        <f>CONCATENATE('競技者一覧'!D68)</f>
      </c>
      <c r="D57">
        <f>CONCATENATE('競技者一覧'!E68)</f>
      </c>
      <c r="E57">
        <f>_xlfn.IFERROR(VLOOKUP('競技者一覧'!$C$6,Sheet4!$D$2:$E$48,2,FALSE),"")</f>
      </c>
      <c r="F57" t="e">
        <f>VLOOKUP('競技者一覧'!$C$7,'学校番号表'!$B$2:$C$1004,2,FALSE)</f>
        <v>#N/A</v>
      </c>
      <c r="G57">
        <f>CONCATENATE('競技者一覧'!B68)</f>
      </c>
      <c r="H57">
        <f>_xlfn.IFERROR(CONCATENATE(VLOOKUP('競技者一覧'!G68,'種目コード一覧'!$A$1:$C$223,2,FALSE)," ",REPT("0",VLOOKUP('競技者一覧'!G68,'種目コード一覧'!$A$1:$C$223,3,FALSE)-LEN('競技者一覧'!H68)),'競技者一覧'!H68),"")</f>
      </c>
      <c r="I57">
        <f>_xlfn.IFERROR(CONCATENATE(VLOOKUP('競技者一覧'!I68,'種目コード一覧'!$A$1:$C$223,2,FALSE)," ",REPT("0",VLOOKUP('競技者一覧'!I68,'種目コード一覧'!$A$1:$C$223,3,FALSE)-LEN('競技者一覧'!J68)),'競技者一覧'!J68),"")</f>
      </c>
      <c r="J57">
        <f>_xlfn.IFERROR(CONCATENATE(VLOOKUP('競技者一覧'!K68,'種目コード一覧'!$A$1:$C$223,2,FALSE)," ",REPT("0",VLOOKUP('競技者一覧'!K68,'種目コード一覧'!$A$1:$C$223,3,FALSE)-LEN('競技者一覧'!L68)),'競技者一覧'!L68),"")</f>
      </c>
      <c r="K57">
        <f>_xlfn.IFERROR(CONCATENATE(VLOOKUP('競技者一覧'!M68,'種目コード一覧'!$A$1:$C$223,2,FALSE)," ",REPT("0",VLOOKUP('競技者一覧'!M68,'種目コード一覧'!$A$1:$C$223,3,FALSE)-LEN('競技者一覧'!N68)),'競技者一覧'!N68),"")</f>
      </c>
      <c r="L57">
        <f>_xlfn.IFERROR(CONCATENATE(VLOOKUP('競技者一覧'!O68,'種目コード一覧'!$A$1:$C$223,2,FALSE)," ",REPT("0",VLOOKUP('競技者一覧'!O68,'種目コード一覧'!$A$1:$C$223,3,FALSE)-LEN('競技者一覧'!P68)),'競技者一覧'!P68),"")</f>
      </c>
      <c r="M57">
        <f>_xlfn.IFERROR(CONCATENATE(VLOOKUP('競技者一覧'!Q68,'種目コード一覧'!$A$1:$C$223,2,FALSE)," ",REPT("0",VLOOKUP('競技者一覧'!Q68,'種目コード一覧'!$A$1:$C$223,3,FALSE)-LEN('競技者一覧'!R68)),'競技者一覧'!R68),"")</f>
      </c>
      <c r="N57">
        <f>_xlfn.IFERROR(CONCATENATE(VLOOKUP('競技者一覧'!S68,'種目コード一覧'!$A$1:$C$223,2,FALSE)," ",REPT("0",VLOOKUP('競技者一覧'!S68,'種目コード一覧'!$A$1:$C$223,3,FALSE)-LEN('競技者一覧'!T68)),'競技者一覧'!T68),"")</f>
      </c>
      <c r="O57">
        <f>_xlfn.IFERROR(CONCATENATE(VLOOKUP('競技者一覧'!U68,'種目コード一覧'!$A$1:$C$223,2,FALSE)," ",REPT("0",VLOOKUP('競技者一覧'!U68,'種目コード一覧'!$A$1:$C$223,3,FALSE)-LEN('競技者一覧'!V68)),'競技者一覧'!V68),"")</f>
      </c>
    </row>
    <row r="58" spans="1:15" ht="13.5">
      <c r="A58" t="e">
        <f>CONCATENATE($F$2,Sheet4!B58)</f>
        <v>#N/A</v>
      </c>
      <c r="B58" t="str">
        <f>CONCATENATE('競技者一覧'!C69,"(",'競技者一覧'!F69,")")</f>
        <v>()</v>
      </c>
      <c r="C58">
        <f>CONCATENATE('競技者一覧'!D69)</f>
      </c>
      <c r="D58">
        <f>CONCATENATE('競技者一覧'!E69)</f>
      </c>
      <c r="E58">
        <f>_xlfn.IFERROR(VLOOKUP('競技者一覧'!$C$6,Sheet4!$D$2:$E$48,2,FALSE),"")</f>
      </c>
      <c r="F58" t="e">
        <f>VLOOKUP('競技者一覧'!$C$7,'学校番号表'!$B$2:$C$1004,2,FALSE)</f>
        <v>#N/A</v>
      </c>
      <c r="G58">
        <f>CONCATENATE('競技者一覧'!B69)</f>
      </c>
      <c r="H58">
        <f>_xlfn.IFERROR(CONCATENATE(VLOOKUP('競技者一覧'!G69,'種目コード一覧'!$A$1:$C$223,2,FALSE)," ",REPT("0",VLOOKUP('競技者一覧'!G69,'種目コード一覧'!$A$1:$C$223,3,FALSE)-LEN('競技者一覧'!H69)),'競技者一覧'!H69),"")</f>
      </c>
      <c r="I58">
        <f>_xlfn.IFERROR(CONCATENATE(VLOOKUP('競技者一覧'!I69,'種目コード一覧'!$A$1:$C$223,2,FALSE)," ",REPT("0",VLOOKUP('競技者一覧'!I69,'種目コード一覧'!$A$1:$C$223,3,FALSE)-LEN('競技者一覧'!J69)),'競技者一覧'!J69),"")</f>
      </c>
      <c r="J58">
        <f>_xlfn.IFERROR(CONCATENATE(VLOOKUP('競技者一覧'!K69,'種目コード一覧'!$A$1:$C$223,2,FALSE)," ",REPT("0",VLOOKUP('競技者一覧'!K69,'種目コード一覧'!$A$1:$C$223,3,FALSE)-LEN('競技者一覧'!L69)),'競技者一覧'!L69),"")</f>
      </c>
      <c r="K58">
        <f>_xlfn.IFERROR(CONCATENATE(VLOOKUP('競技者一覧'!M69,'種目コード一覧'!$A$1:$C$223,2,FALSE)," ",REPT("0",VLOOKUP('競技者一覧'!M69,'種目コード一覧'!$A$1:$C$223,3,FALSE)-LEN('競技者一覧'!N69)),'競技者一覧'!N69),"")</f>
      </c>
      <c r="L58">
        <f>_xlfn.IFERROR(CONCATENATE(VLOOKUP('競技者一覧'!O69,'種目コード一覧'!$A$1:$C$223,2,FALSE)," ",REPT("0",VLOOKUP('競技者一覧'!O69,'種目コード一覧'!$A$1:$C$223,3,FALSE)-LEN('競技者一覧'!P69)),'競技者一覧'!P69),"")</f>
      </c>
      <c r="M58">
        <f>_xlfn.IFERROR(CONCATENATE(VLOOKUP('競技者一覧'!Q69,'種目コード一覧'!$A$1:$C$223,2,FALSE)," ",REPT("0",VLOOKUP('競技者一覧'!Q69,'種目コード一覧'!$A$1:$C$223,3,FALSE)-LEN('競技者一覧'!R69)),'競技者一覧'!R69),"")</f>
      </c>
      <c r="N58">
        <f>_xlfn.IFERROR(CONCATENATE(VLOOKUP('競技者一覧'!S69,'種目コード一覧'!$A$1:$C$223,2,FALSE)," ",REPT("0",VLOOKUP('競技者一覧'!S69,'種目コード一覧'!$A$1:$C$223,3,FALSE)-LEN('競技者一覧'!T69)),'競技者一覧'!T69),"")</f>
      </c>
      <c r="O58">
        <f>_xlfn.IFERROR(CONCATENATE(VLOOKUP('競技者一覧'!U69,'種目コード一覧'!$A$1:$C$223,2,FALSE)," ",REPT("0",VLOOKUP('競技者一覧'!U69,'種目コード一覧'!$A$1:$C$223,3,FALSE)-LEN('競技者一覧'!V69)),'競技者一覧'!V69),"")</f>
      </c>
    </row>
    <row r="59" spans="1:15" ht="13.5">
      <c r="A59" t="e">
        <f>CONCATENATE($F$2,Sheet4!B59)</f>
        <v>#N/A</v>
      </c>
      <c r="B59" t="str">
        <f>CONCATENATE('競技者一覧'!C70,"(",'競技者一覧'!F70,")")</f>
        <v>()</v>
      </c>
      <c r="C59">
        <f>CONCATENATE('競技者一覧'!D70)</f>
      </c>
      <c r="D59">
        <f>CONCATENATE('競技者一覧'!E70)</f>
      </c>
      <c r="E59">
        <f>_xlfn.IFERROR(VLOOKUP('競技者一覧'!$C$6,Sheet4!$D$2:$E$48,2,FALSE),"")</f>
      </c>
      <c r="F59" t="e">
        <f>VLOOKUP('競技者一覧'!$C$7,'学校番号表'!$B$2:$C$1004,2,FALSE)</f>
        <v>#N/A</v>
      </c>
      <c r="G59">
        <f>CONCATENATE('競技者一覧'!B70)</f>
      </c>
      <c r="H59">
        <f>_xlfn.IFERROR(CONCATENATE(VLOOKUP('競技者一覧'!G70,'種目コード一覧'!$A$1:$C$223,2,FALSE)," ",REPT("0",VLOOKUP('競技者一覧'!G70,'種目コード一覧'!$A$1:$C$223,3,FALSE)-LEN('競技者一覧'!H70)),'競技者一覧'!H70),"")</f>
      </c>
      <c r="I59">
        <f>_xlfn.IFERROR(CONCATENATE(VLOOKUP('競技者一覧'!I70,'種目コード一覧'!$A$1:$C$223,2,FALSE)," ",REPT("0",VLOOKUP('競技者一覧'!I70,'種目コード一覧'!$A$1:$C$223,3,FALSE)-LEN('競技者一覧'!J70)),'競技者一覧'!J70),"")</f>
      </c>
      <c r="J59">
        <f>_xlfn.IFERROR(CONCATENATE(VLOOKUP('競技者一覧'!K70,'種目コード一覧'!$A$1:$C$223,2,FALSE)," ",REPT("0",VLOOKUP('競技者一覧'!K70,'種目コード一覧'!$A$1:$C$223,3,FALSE)-LEN('競技者一覧'!L70)),'競技者一覧'!L70),"")</f>
      </c>
      <c r="K59">
        <f>_xlfn.IFERROR(CONCATENATE(VLOOKUP('競技者一覧'!M70,'種目コード一覧'!$A$1:$C$223,2,FALSE)," ",REPT("0",VLOOKUP('競技者一覧'!M70,'種目コード一覧'!$A$1:$C$223,3,FALSE)-LEN('競技者一覧'!N70)),'競技者一覧'!N70),"")</f>
      </c>
      <c r="L59">
        <f>_xlfn.IFERROR(CONCATENATE(VLOOKUP('競技者一覧'!O70,'種目コード一覧'!$A$1:$C$223,2,FALSE)," ",REPT("0",VLOOKUP('競技者一覧'!O70,'種目コード一覧'!$A$1:$C$223,3,FALSE)-LEN('競技者一覧'!P70)),'競技者一覧'!P70),"")</f>
      </c>
      <c r="M59">
        <f>_xlfn.IFERROR(CONCATENATE(VLOOKUP('競技者一覧'!Q70,'種目コード一覧'!$A$1:$C$223,2,FALSE)," ",REPT("0",VLOOKUP('競技者一覧'!Q70,'種目コード一覧'!$A$1:$C$223,3,FALSE)-LEN('競技者一覧'!R70)),'競技者一覧'!R70),"")</f>
      </c>
      <c r="N59">
        <f>_xlfn.IFERROR(CONCATENATE(VLOOKUP('競技者一覧'!S70,'種目コード一覧'!$A$1:$C$223,2,FALSE)," ",REPT("0",VLOOKUP('競技者一覧'!S70,'種目コード一覧'!$A$1:$C$223,3,FALSE)-LEN('競技者一覧'!T70)),'競技者一覧'!T70),"")</f>
      </c>
      <c r="O59">
        <f>_xlfn.IFERROR(CONCATENATE(VLOOKUP('競技者一覧'!U70,'種目コード一覧'!$A$1:$C$223,2,FALSE)," ",REPT("0",VLOOKUP('競技者一覧'!U70,'種目コード一覧'!$A$1:$C$223,3,FALSE)-LEN('競技者一覧'!V70)),'競技者一覧'!V70),"")</f>
      </c>
    </row>
    <row r="60" spans="1:15" ht="13.5">
      <c r="A60" t="e">
        <f>CONCATENATE($F$2,Sheet4!B60)</f>
        <v>#N/A</v>
      </c>
      <c r="B60" t="str">
        <f>CONCATENATE('競技者一覧'!C71,"(",'競技者一覧'!F71,")")</f>
        <v>()</v>
      </c>
      <c r="C60">
        <f>CONCATENATE('競技者一覧'!D71)</f>
      </c>
      <c r="D60">
        <f>CONCATENATE('競技者一覧'!E71)</f>
      </c>
      <c r="E60">
        <f>_xlfn.IFERROR(VLOOKUP('競技者一覧'!$C$6,Sheet4!$D$2:$E$48,2,FALSE),"")</f>
      </c>
      <c r="F60" t="e">
        <f>VLOOKUP('競技者一覧'!$C$7,'学校番号表'!$B$2:$C$1004,2,FALSE)</f>
        <v>#N/A</v>
      </c>
      <c r="G60">
        <f>CONCATENATE('競技者一覧'!B71)</f>
      </c>
      <c r="H60">
        <f>_xlfn.IFERROR(CONCATENATE(VLOOKUP('競技者一覧'!G71,'種目コード一覧'!$A$1:$C$223,2,FALSE)," ",REPT("0",VLOOKUP('競技者一覧'!G71,'種目コード一覧'!$A$1:$C$223,3,FALSE)-LEN('競技者一覧'!H71)),'競技者一覧'!H71),"")</f>
      </c>
      <c r="I60">
        <f>_xlfn.IFERROR(CONCATENATE(VLOOKUP('競技者一覧'!I71,'種目コード一覧'!$A$1:$C$223,2,FALSE)," ",REPT("0",VLOOKUP('競技者一覧'!I71,'種目コード一覧'!$A$1:$C$223,3,FALSE)-LEN('競技者一覧'!J71)),'競技者一覧'!J71),"")</f>
      </c>
      <c r="J60">
        <f>_xlfn.IFERROR(CONCATENATE(VLOOKUP('競技者一覧'!K71,'種目コード一覧'!$A$1:$C$223,2,FALSE)," ",REPT("0",VLOOKUP('競技者一覧'!K71,'種目コード一覧'!$A$1:$C$223,3,FALSE)-LEN('競技者一覧'!L71)),'競技者一覧'!L71),"")</f>
      </c>
      <c r="K60">
        <f>_xlfn.IFERROR(CONCATENATE(VLOOKUP('競技者一覧'!M71,'種目コード一覧'!$A$1:$C$223,2,FALSE)," ",REPT("0",VLOOKUP('競技者一覧'!M71,'種目コード一覧'!$A$1:$C$223,3,FALSE)-LEN('競技者一覧'!N71)),'競技者一覧'!N71),"")</f>
      </c>
      <c r="L60">
        <f>_xlfn.IFERROR(CONCATENATE(VLOOKUP('競技者一覧'!O71,'種目コード一覧'!$A$1:$C$223,2,FALSE)," ",REPT("0",VLOOKUP('競技者一覧'!O71,'種目コード一覧'!$A$1:$C$223,3,FALSE)-LEN('競技者一覧'!P71)),'競技者一覧'!P71),"")</f>
      </c>
      <c r="M60">
        <f>_xlfn.IFERROR(CONCATENATE(VLOOKUP('競技者一覧'!Q71,'種目コード一覧'!$A$1:$C$223,2,FALSE)," ",REPT("0",VLOOKUP('競技者一覧'!Q71,'種目コード一覧'!$A$1:$C$223,3,FALSE)-LEN('競技者一覧'!R71)),'競技者一覧'!R71),"")</f>
      </c>
      <c r="N60">
        <f>_xlfn.IFERROR(CONCATENATE(VLOOKUP('競技者一覧'!S71,'種目コード一覧'!$A$1:$C$223,2,FALSE)," ",REPT("0",VLOOKUP('競技者一覧'!S71,'種目コード一覧'!$A$1:$C$223,3,FALSE)-LEN('競技者一覧'!T71)),'競技者一覧'!T71),"")</f>
      </c>
      <c r="O60">
        <f>_xlfn.IFERROR(CONCATENATE(VLOOKUP('競技者一覧'!U71,'種目コード一覧'!$A$1:$C$223,2,FALSE)," ",REPT("0",VLOOKUP('競技者一覧'!U71,'種目コード一覧'!$A$1:$C$223,3,FALSE)-LEN('競技者一覧'!V71)),'競技者一覧'!V71),"")</f>
      </c>
    </row>
    <row r="61" spans="1:15" ht="13.5">
      <c r="A61" t="e">
        <f>CONCATENATE($F$2,Sheet4!B61)</f>
        <v>#N/A</v>
      </c>
      <c r="B61" t="str">
        <f>CONCATENATE('競技者一覧'!C72,"(",'競技者一覧'!F72,")")</f>
        <v>()</v>
      </c>
      <c r="C61">
        <f>CONCATENATE('競技者一覧'!D72)</f>
      </c>
      <c r="D61">
        <f>CONCATENATE('競技者一覧'!E72)</f>
      </c>
      <c r="E61">
        <f>_xlfn.IFERROR(VLOOKUP('競技者一覧'!$C$6,Sheet4!$D$2:$E$48,2,FALSE),"")</f>
      </c>
      <c r="F61" t="e">
        <f>VLOOKUP('競技者一覧'!$C$7,'学校番号表'!$B$2:$C$1004,2,FALSE)</f>
        <v>#N/A</v>
      </c>
      <c r="G61">
        <f>CONCATENATE('競技者一覧'!B72)</f>
      </c>
      <c r="H61">
        <f>_xlfn.IFERROR(CONCATENATE(VLOOKUP('競技者一覧'!G72,'種目コード一覧'!$A$1:$C$223,2,FALSE)," ",REPT("0",VLOOKUP('競技者一覧'!G72,'種目コード一覧'!$A$1:$C$223,3,FALSE)-LEN('競技者一覧'!H72)),'競技者一覧'!H72),"")</f>
      </c>
      <c r="I61">
        <f>_xlfn.IFERROR(CONCATENATE(VLOOKUP('競技者一覧'!I72,'種目コード一覧'!$A$1:$C$223,2,FALSE)," ",REPT("0",VLOOKUP('競技者一覧'!I72,'種目コード一覧'!$A$1:$C$223,3,FALSE)-LEN('競技者一覧'!J72)),'競技者一覧'!J72),"")</f>
      </c>
      <c r="J61">
        <f>_xlfn.IFERROR(CONCATENATE(VLOOKUP('競技者一覧'!K72,'種目コード一覧'!$A$1:$C$223,2,FALSE)," ",REPT("0",VLOOKUP('競技者一覧'!K72,'種目コード一覧'!$A$1:$C$223,3,FALSE)-LEN('競技者一覧'!L72)),'競技者一覧'!L72),"")</f>
      </c>
      <c r="K61">
        <f>_xlfn.IFERROR(CONCATENATE(VLOOKUP('競技者一覧'!M72,'種目コード一覧'!$A$1:$C$223,2,FALSE)," ",REPT("0",VLOOKUP('競技者一覧'!M72,'種目コード一覧'!$A$1:$C$223,3,FALSE)-LEN('競技者一覧'!N72)),'競技者一覧'!N72),"")</f>
      </c>
      <c r="L61">
        <f>_xlfn.IFERROR(CONCATENATE(VLOOKUP('競技者一覧'!O72,'種目コード一覧'!$A$1:$C$223,2,FALSE)," ",REPT("0",VLOOKUP('競技者一覧'!O72,'種目コード一覧'!$A$1:$C$223,3,FALSE)-LEN('競技者一覧'!P72)),'競技者一覧'!P72),"")</f>
      </c>
      <c r="M61">
        <f>_xlfn.IFERROR(CONCATENATE(VLOOKUP('競技者一覧'!Q72,'種目コード一覧'!$A$1:$C$223,2,FALSE)," ",REPT("0",VLOOKUP('競技者一覧'!Q72,'種目コード一覧'!$A$1:$C$223,3,FALSE)-LEN('競技者一覧'!R72)),'競技者一覧'!R72),"")</f>
      </c>
      <c r="N61">
        <f>_xlfn.IFERROR(CONCATENATE(VLOOKUP('競技者一覧'!S72,'種目コード一覧'!$A$1:$C$223,2,FALSE)," ",REPT("0",VLOOKUP('競技者一覧'!S72,'種目コード一覧'!$A$1:$C$223,3,FALSE)-LEN('競技者一覧'!T72)),'競技者一覧'!T72),"")</f>
      </c>
      <c r="O61">
        <f>_xlfn.IFERROR(CONCATENATE(VLOOKUP('競技者一覧'!U72,'種目コード一覧'!$A$1:$C$223,2,FALSE)," ",REPT("0",VLOOKUP('競技者一覧'!U72,'種目コード一覧'!$A$1:$C$223,3,FALSE)-LEN('競技者一覧'!V72)),'競技者一覧'!V72),"")</f>
      </c>
    </row>
    <row r="62" spans="1:15" ht="13.5">
      <c r="A62" t="e">
        <f>CONCATENATE($F$2,Sheet4!B62)</f>
        <v>#N/A</v>
      </c>
      <c r="B62" t="str">
        <f>CONCATENATE('競技者一覧'!C73,"(",'競技者一覧'!F73,")")</f>
        <v>()</v>
      </c>
      <c r="C62">
        <f>CONCATENATE('競技者一覧'!D73)</f>
      </c>
      <c r="D62">
        <f>CONCATENATE('競技者一覧'!E73)</f>
      </c>
      <c r="E62">
        <f>_xlfn.IFERROR(VLOOKUP('競技者一覧'!$C$6,Sheet4!$D$2:$E$48,2,FALSE),"")</f>
      </c>
      <c r="F62" t="e">
        <f>VLOOKUP('競技者一覧'!$C$7,'学校番号表'!$B$2:$C$1004,2,FALSE)</f>
        <v>#N/A</v>
      </c>
      <c r="G62">
        <f>CONCATENATE('競技者一覧'!B73)</f>
      </c>
      <c r="H62">
        <f>_xlfn.IFERROR(CONCATENATE(VLOOKUP('競技者一覧'!G73,'種目コード一覧'!$A$1:$C$223,2,FALSE)," ",REPT("0",VLOOKUP('競技者一覧'!G73,'種目コード一覧'!$A$1:$C$223,3,FALSE)-LEN('競技者一覧'!H73)),'競技者一覧'!H73),"")</f>
      </c>
      <c r="I62">
        <f>_xlfn.IFERROR(CONCATENATE(VLOOKUP('競技者一覧'!I73,'種目コード一覧'!$A$1:$C$223,2,FALSE)," ",REPT("0",VLOOKUP('競技者一覧'!I73,'種目コード一覧'!$A$1:$C$223,3,FALSE)-LEN('競技者一覧'!J73)),'競技者一覧'!J73),"")</f>
      </c>
      <c r="J62">
        <f>_xlfn.IFERROR(CONCATENATE(VLOOKUP('競技者一覧'!K73,'種目コード一覧'!$A$1:$C$223,2,FALSE)," ",REPT("0",VLOOKUP('競技者一覧'!K73,'種目コード一覧'!$A$1:$C$223,3,FALSE)-LEN('競技者一覧'!L73)),'競技者一覧'!L73),"")</f>
      </c>
      <c r="K62">
        <f>_xlfn.IFERROR(CONCATENATE(VLOOKUP('競技者一覧'!M73,'種目コード一覧'!$A$1:$C$223,2,FALSE)," ",REPT("0",VLOOKUP('競技者一覧'!M73,'種目コード一覧'!$A$1:$C$223,3,FALSE)-LEN('競技者一覧'!N73)),'競技者一覧'!N73),"")</f>
      </c>
      <c r="L62">
        <f>_xlfn.IFERROR(CONCATENATE(VLOOKUP('競技者一覧'!O73,'種目コード一覧'!$A$1:$C$223,2,FALSE)," ",REPT("0",VLOOKUP('競技者一覧'!O73,'種目コード一覧'!$A$1:$C$223,3,FALSE)-LEN('競技者一覧'!P73)),'競技者一覧'!P73),"")</f>
      </c>
      <c r="M62">
        <f>_xlfn.IFERROR(CONCATENATE(VLOOKUP('競技者一覧'!Q73,'種目コード一覧'!$A$1:$C$223,2,FALSE)," ",REPT("0",VLOOKUP('競技者一覧'!Q73,'種目コード一覧'!$A$1:$C$223,3,FALSE)-LEN('競技者一覧'!R73)),'競技者一覧'!R73),"")</f>
      </c>
      <c r="N62">
        <f>_xlfn.IFERROR(CONCATENATE(VLOOKUP('競技者一覧'!S73,'種目コード一覧'!$A$1:$C$223,2,FALSE)," ",REPT("0",VLOOKUP('競技者一覧'!S73,'種目コード一覧'!$A$1:$C$223,3,FALSE)-LEN('競技者一覧'!T73)),'競技者一覧'!T73),"")</f>
      </c>
      <c r="O62">
        <f>_xlfn.IFERROR(CONCATENATE(VLOOKUP('競技者一覧'!U73,'種目コード一覧'!$A$1:$C$223,2,FALSE)," ",REPT("0",VLOOKUP('競技者一覧'!U73,'種目コード一覧'!$A$1:$C$223,3,FALSE)-LEN('競技者一覧'!V73)),'競技者一覧'!V73),"")</f>
      </c>
    </row>
    <row r="63" spans="1:15" ht="13.5">
      <c r="A63" t="e">
        <f>CONCATENATE($F$2,Sheet4!B63)</f>
        <v>#N/A</v>
      </c>
      <c r="B63" t="str">
        <f>CONCATENATE('競技者一覧'!C74,"(",'競技者一覧'!F74,")")</f>
        <v>()</v>
      </c>
      <c r="C63">
        <f>CONCATENATE('競技者一覧'!D74)</f>
      </c>
      <c r="D63">
        <f>CONCATENATE('競技者一覧'!E74)</f>
      </c>
      <c r="E63">
        <f>_xlfn.IFERROR(VLOOKUP('競技者一覧'!$C$6,Sheet4!$D$2:$E$48,2,FALSE),"")</f>
      </c>
      <c r="F63" t="e">
        <f>VLOOKUP('競技者一覧'!$C$7,'学校番号表'!$B$2:$C$1004,2,FALSE)</f>
        <v>#N/A</v>
      </c>
      <c r="G63">
        <f>CONCATENATE('競技者一覧'!B74)</f>
      </c>
      <c r="H63">
        <f>_xlfn.IFERROR(CONCATENATE(VLOOKUP('競技者一覧'!G74,'種目コード一覧'!$A$1:$C$223,2,FALSE)," ",REPT("0",VLOOKUP('競技者一覧'!G74,'種目コード一覧'!$A$1:$C$223,3,FALSE)-LEN('競技者一覧'!H74)),'競技者一覧'!H74),"")</f>
      </c>
      <c r="I63">
        <f>_xlfn.IFERROR(CONCATENATE(VLOOKUP('競技者一覧'!I74,'種目コード一覧'!$A$1:$C$223,2,FALSE)," ",REPT("0",VLOOKUP('競技者一覧'!I74,'種目コード一覧'!$A$1:$C$223,3,FALSE)-LEN('競技者一覧'!J74)),'競技者一覧'!J74),"")</f>
      </c>
      <c r="J63">
        <f>_xlfn.IFERROR(CONCATENATE(VLOOKUP('競技者一覧'!K74,'種目コード一覧'!$A$1:$C$223,2,FALSE)," ",REPT("0",VLOOKUP('競技者一覧'!K74,'種目コード一覧'!$A$1:$C$223,3,FALSE)-LEN('競技者一覧'!L74)),'競技者一覧'!L74),"")</f>
      </c>
      <c r="K63">
        <f>_xlfn.IFERROR(CONCATENATE(VLOOKUP('競技者一覧'!M74,'種目コード一覧'!$A$1:$C$223,2,FALSE)," ",REPT("0",VLOOKUP('競技者一覧'!M74,'種目コード一覧'!$A$1:$C$223,3,FALSE)-LEN('競技者一覧'!N74)),'競技者一覧'!N74),"")</f>
      </c>
      <c r="L63">
        <f>_xlfn.IFERROR(CONCATENATE(VLOOKUP('競技者一覧'!O74,'種目コード一覧'!$A$1:$C$223,2,FALSE)," ",REPT("0",VLOOKUP('競技者一覧'!O74,'種目コード一覧'!$A$1:$C$223,3,FALSE)-LEN('競技者一覧'!P74)),'競技者一覧'!P74),"")</f>
      </c>
      <c r="M63">
        <f>_xlfn.IFERROR(CONCATENATE(VLOOKUP('競技者一覧'!Q74,'種目コード一覧'!$A$1:$C$223,2,FALSE)," ",REPT("0",VLOOKUP('競技者一覧'!Q74,'種目コード一覧'!$A$1:$C$223,3,FALSE)-LEN('競技者一覧'!R74)),'競技者一覧'!R74),"")</f>
      </c>
      <c r="N63">
        <f>_xlfn.IFERROR(CONCATENATE(VLOOKUP('競技者一覧'!S74,'種目コード一覧'!$A$1:$C$223,2,FALSE)," ",REPT("0",VLOOKUP('競技者一覧'!S74,'種目コード一覧'!$A$1:$C$223,3,FALSE)-LEN('競技者一覧'!T74)),'競技者一覧'!T74),"")</f>
      </c>
      <c r="O63">
        <f>_xlfn.IFERROR(CONCATENATE(VLOOKUP('競技者一覧'!U74,'種目コード一覧'!$A$1:$C$223,2,FALSE)," ",REPT("0",VLOOKUP('競技者一覧'!U74,'種目コード一覧'!$A$1:$C$223,3,FALSE)-LEN('競技者一覧'!V74)),'競技者一覧'!V74),"")</f>
      </c>
    </row>
    <row r="64" spans="1:15" ht="13.5">
      <c r="A64" t="e">
        <f>CONCATENATE($F$2,Sheet4!B64)</f>
        <v>#N/A</v>
      </c>
      <c r="B64" t="str">
        <f>CONCATENATE('競技者一覧'!C75,"(",'競技者一覧'!F75,")")</f>
        <v>()</v>
      </c>
      <c r="C64">
        <f>CONCATENATE('競技者一覧'!D75)</f>
      </c>
      <c r="D64">
        <f>CONCATENATE('競技者一覧'!E75)</f>
      </c>
      <c r="E64">
        <f>_xlfn.IFERROR(VLOOKUP('競技者一覧'!$C$6,Sheet4!$D$2:$E$48,2,FALSE),"")</f>
      </c>
      <c r="F64" t="e">
        <f>VLOOKUP('競技者一覧'!$C$7,'学校番号表'!$B$2:$C$1004,2,FALSE)</f>
        <v>#N/A</v>
      </c>
      <c r="G64">
        <f>CONCATENATE('競技者一覧'!B75)</f>
      </c>
      <c r="H64">
        <f>_xlfn.IFERROR(CONCATENATE(VLOOKUP('競技者一覧'!G75,'種目コード一覧'!$A$1:$C$223,2,FALSE)," ",REPT("0",VLOOKUP('競技者一覧'!G75,'種目コード一覧'!$A$1:$C$223,3,FALSE)-LEN('競技者一覧'!H75)),'競技者一覧'!H75),"")</f>
      </c>
      <c r="I64">
        <f>_xlfn.IFERROR(CONCATENATE(VLOOKUP('競技者一覧'!I75,'種目コード一覧'!$A$1:$C$223,2,FALSE)," ",REPT("0",VLOOKUP('競技者一覧'!I75,'種目コード一覧'!$A$1:$C$223,3,FALSE)-LEN('競技者一覧'!J75)),'競技者一覧'!J75),"")</f>
      </c>
      <c r="J64">
        <f>_xlfn.IFERROR(CONCATENATE(VLOOKUP('競技者一覧'!K75,'種目コード一覧'!$A$1:$C$223,2,FALSE)," ",REPT("0",VLOOKUP('競技者一覧'!K75,'種目コード一覧'!$A$1:$C$223,3,FALSE)-LEN('競技者一覧'!L75)),'競技者一覧'!L75),"")</f>
      </c>
      <c r="K64">
        <f>_xlfn.IFERROR(CONCATENATE(VLOOKUP('競技者一覧'!M75,'種目コード一覧'!$A$1:$C$223,2,FALSE)," ",REPT("0",VLOOKUP('競技者一覧'!M75,'種目コード一覧'!$A$1:$C$223,3,FALSE)-LEN('競技者一覧'!N75)),'競技者一覧'!N75),"")</f>
      </c>
      <c r="L64">
        <f>_xlfn.IFERROR(CONCATENATE(VLOOKUP('競技者一覧'!O75,'種目コード一覧'!$A$1:$C$223,2,FALSE)," ",REPT("0",VLOOKUP('競技者一覧'!O75,'種目コード一覧'!$A$1:$C$223,3,FALSE)-LEN('競技者一覧'!P75)),'競技者一覧'!P75),"")</f>
      </c>
      <c r="M64">
        <f>_xlfn.IFERROR(CONCATENATE(VLOOKUP('競技者一覧'!Q75,'種目コード一覧'!$A$1:$C$223,2,FALSE)," ",REPT("0",VLOOKUP('競技者一覧'!Q75,'種目コード一覧'!$A$1:$C$223,3,FALSE)-LEN('競技者一覧'!R75)),'競技者一覧'!R75),"")</f>
      </c>
      <c r="N64">
        <f>_xlfn.IFERROR(CONCATENATE(VLOOKUP('競技者一覧'!S75,'種目コード一覧'!$A$1:$C$223,2,FALSE)," ",REPT("0",VLOOKUP('競技者一覧'!S75,'種目コード一覧'!$A$1:$C$223,3,FALSE)-LEN('競技者一覧'!T75)),'競技者一覧'!T75),"")</f>
      </c>
      <c r="O64">
        <f>_xlfn.IFERROR(CONCATENATE(VLOOKUP('競技者一覧'!U75,'種目コード一覧'!$A$1:$C$223,2,FALSE)," ",REPT("0",VLOOKUP('競技者一覧'!U75,'種目コード一覧'!$A$1:$C$223,3,FALSE)-LEN('競技者一覧'!V75)),'競技者一覧'!V75),"")</f>
      </c>
    </row>
    <row r="65" spans="1:15" ht="13.5">
      <c r="A65" t="e">
        <f>CONCATENATE($F$2,Sheet4!B65)</f>
        <v>#N/A</v>
      </c>
      <c r="B65" t="str">
        <f>CONCATENATE('競技者一覧'!C76,"(",'競技者一覧'!F76,")")</f>
        <v>()</v>
      </c>
      <c r="C65">
        <f>CONCATENATE('競技者一覧'!D76)</f>
      </c>
      <c r="D65">
        <f>CONCATENATE('競技者一覧'!E76)</f>
      </c>
      <c r="E65">
        <f>_xlfn.IFERROR(VLOOKUP('競技者一覧'!$C$6,Sheet4!$D$2:$E$48,2,FALSE),"")</f>
      </c>
      <c r="F65" t="e">
        <f>VLOOKUP('競技者一覧'!$C$7,'学校番号表'!$B$2:$C$1004,2,FALSE)</f>
        <v>#N/A</v>
      </c>
      <c r="G65">
        <f>CONCATENATE('競技者一覧'!B76)</f>
      </c>
      <c r="H65">
        <f>_xlfn.IFERROR(CONCATENATE(VLOOKUP('競技者一覧'!G76,'種目コード一覧'!$A$1:$C$223,2,FALSE)," ",REPT("0",VLOOKUP('競技者一覧'!G76,'種目コード一覧'!$A$1:$C$223,3,FALSE)-LEN('競技者一覧'!H76)),'競技者一覧'!H76),"")</f>
      </c>
      <c r="I65">
        <f>_xlfn.IFERROR(CONCATENATE(VLOOKUP('競技者一覧'!I76,'種目コード一覧'!$A$1:$C$223,2,FALSE)," ",REPT("0",VLOOKUP('競技者一覧'!I76,'種目コード一覧'!$A$1:$C$223,3,FALSE)-LEN('競技者一覧'!J76)),'競技者一覧'!J76),"")</f>
      </c>
      <c r="J65">
        <f>_xlfn.IFERROR(CONCATENATE(VLOOKUP('競技者一覧'!K76,'種目コード一覧'!$A$1:$C$223,2,FALSE)," ",REPT("0",VLOOKUP('競技者一覧'!K76,'種目コード一覧'!$A$1:$C$223,3,FALSE)-LEN('競技者一覧'!L76)),'競技者一覧'!L76),"")</f>
      </c>
      <c r="K65">
        <f>_xlfn.IFERROR(CONCATENATE(VLOOKUP('競技者一覧'!M76,'種目コード一覧'!$A$1:$C$223,2,FALSE)," ",REPT("0",VLOOKUP('競技者一覧'!M76,'種目コード一覧'!$A$1:$C$223,3,FALSE)-LEN('競技者一覧'!N76)),'競技者一覧'!N76),"")</f>
      </c>
      <c r="L65">
        <f>_xlfn.IFERROR(CONCATENATE(VLOOKUP('競技者一覧'!O76,'種目コード一覧'!$A$1:$C$223,2,FALSE)," ",REPT("0",VLOOKUP('競技者一覧'!O76,'種目コード一覧'!$A$1:$C$223,3,FALSE)-LEN('競技者一覧'!P76)),'競技者一覧'!P76),"")</f>
      </c>
      <c r="M65">
        <f>_xlfn.IFERROR(CONCATENATE(VLOOKUP('競技者一覧'!Q76,'種目コード一覧'!$A$1:$C$223,2,FALSE)," ",REPT("0",VLOOKUP('競技者一覧'!Q76,'種目コード一覧'!$A$1:$C$223,3,FALSE)-LEN('競技者一覧'!R76)),'競技者一覧'!R76),"")</f>
      </c>
      <c r="N65">
        <f>_xlfn.IFERROR(CONCATENATE(VLOOKUP('競技者一覧'!S76,'種目コード一覧'!$A$1:$C$223,2,FALSE)," ",REPT("0",VLOOKUP('競技者一覧'!S76,'種目コード一覧'!$A$1:$C$223,3,FALSE)-LEN('競技者一覧'!T76)),'競技者一覧'!T76),"")</f>
      </c>
      <c r="O65">
        <f>_xlfn.IFERROR(CONCATENATE(VLOOKUP('競技者一覧'!U76,'種目コード一覧'!$A$1:$C$223,2,FALSE)," ",REPT("0",VLOOKUP('競技者一覧'!U76,'種目コード一覧'!$A$1:$C$223,3,FALSE)-LEN('競技者一覧'!V76)),'競技者一覧'!V76),"")</f>
      </c>
    </row>
    <row r="66" spans="1:15" ht="13.5">
      <c r="A66" t="e">
        <f>CONCATENATE($F$2,Sheet4!B66)</f>
        <v>#N/A</v>
      </c>
      <c r="B66" t="str">
        <f>CONCATENATE('競技者一覧'!C77,"(",'競技者一覧'!F77,")")</f>
        <v>()</v>
      </c>
      <c r="C66">
        <f>CONCATENATE('競技者一覧'!D77)</f>
      </c>
      <c r="D66">
        <f>CONCATENATE('競技者一覧'!E77)</f>
      </c>
      <c r="E66">
        <f>_xlfn.IFERROR(VLOOKUP('競技者一覧'!$C$6,Sheet4!$D$2:$E$48,2,FALSE),"")</f>
      </c>
      <c r="F66" t="e">
        <f>VLOOKUP('競技者一覧'!$C$7,'学校番号表'!$B$2:$C$1004,2,FALSE)</f>
        <v>#N/A</v>
      </c>
      <c r="G66">
        <f>CONCATENATE('競技者一覧'!B77)</f>
      </c>
      <c r="H66">
        <f>_xlfn.IFERROR(CONCATENATE(VLOOKUP('競技者一覧'!G77,'種目コード一覧'!$A$1:$C$223,2,FALSE)," ",REPT("0",VLOOKUP('競技者一覧'!G77,'種目コード一覧'!$A$1:$C$223,3,FALSE)-LEN('競技者一覧'!H77)),'競技者一覧'!H77),"")</f>
      </c>
      <c r="I66">
        <f>_xlfn.IFERROR(CONCATENATE(VLOOKUP('競技者一覧'!I77,'種目コード一覧'!$A$1:$C$223,2,FALSE)," ",REPT("0",VLOOKUP('競技者一覧'!I77,'種目コード一覧'!$A$1:$C$223,3,FALSE)-LEN('競技者一覧'!J77)),'競技者一覧'!J77),"")</f>
      </c>
      <c r="J66">
        <f>_xlfn.IFERROR(CONCATENATE(VLOOKUP('競技者一覧'!K77,'種目コード一覧'!$A$1:$C$223,2,FALSE)," ",REPT("0",VLOOKUP('競技者一覧'!K77,'種目コード一覧'!$A$1:$C$223,3,FALSE)-LEN('競技者一覧'!L77)),'競技者一覧'!L77),"")</f>
      </c>
      <c r="K66">
        <f>_xlfn.IFERROR(CONCATENATE(VLOOKUP('競技者一覧'!M77,'種目コード一覧'!$A$1:$C$223,2,FALSE)," ",REPT("0",VLOOKUP('競技者一覧'!M77,'種目コード一覧'!$A$1:$C$223,3,FALSE)-LEN('競技者一覧'!N77)),'競技者一覧'!N77),"")</f>
      </c>
      <c r="L66">
        <f>_xlfn.IFERROR(CONCATENATE(VLOOKUP('競技者一覧'!O77,'種目コード一覧'!$A$1:$C$223,2,FALSE)," ",REPT("0",VLOOKUP('競技者一覧'!O77,'種目コード一覧'!$A$1:$C$223,3,FALSE)-LEN('競技者一覧'!P77)),'競技者一覧'!P77),"")</f>
      </c>
      <c r="M66">
        <f>_xlfn.IFERROR(CONCATENATE(VLOOKUP('競技者一覧'!Q77,'種目コード一覧'!$A$1:$C$223,2,FALSE)," ",REPT("0",VLOOKUP('競技者一覧'!Q77,'種目コード一覧'!$A$1:$C$223,3,FALSE)-LEN('競技者一覧'!R77)),'競技者一覧'!R77),"")</f>
      </c>
      <c r="N66">
        <f>_xlfn.IFERROR(CONCATENATE(VLOOKUP('競技者一覧'!S77,'種目コード一覧'!$A$1:$C$223,2,FALSE)," ",REPT("0",VLOOKUP('競技者一覧'!S77,'種目コード一覧'!$A$1:$C$223,3,FALSE)-LEN('競技者一覧'!T77)),'競技者一覧'!T77),"")</f>
      </c>
      <c r="O66">
        <f>_xlfn.IFERROR(CONCATENATE(VLOOKUP('競技者一覧'!U77,'種目コード一覧'!$A$1:$C$223,2,FALSE)," ",REPT("0",VLOOKUP('競技者一覧'!U77,'種目コード一覧'!$A$1:$C$223,3,FALSE)-LEN('競技者一覧'!V77)),'競技者一覧'!V77),"")</f>
      </c>
    </row>
    <row r="67" spans="1:15" ht="13.5">
      <c r="A67" t="e">
        <f>CONCATENATE($F$2,Sheet4!B67)</f>
        <v>#N/A</v>
      </c>
      <c r="B67" t="str">
        <f>CONCATENATE('競技者一覧'!C78,"(",'競技者一覧'!F78,")")</f>
        <v>()</v>
      </c>
      <c r="C67">
        <f>CONCATENATE('競技者一覧'!D78)</f>
      </c>
      <c r="D67">
        <f>CONCATENATE('競技者一覧'!E78)</f>
      </c>
      <c r="E67">
        <f>_xlfn.IFERROR(VLOOKUP('競技者一覧'!$C$6,Sheet4!$D$2:$E$48,2,FALSE),"")</f>
      </c>
      <c r="F67" t="e">
        <f>VLOOKUP('競技者一覧'!$C$7,'学校番号表'!$B$2:$C$1004,2,FALSE)</f>
        <v>#N/A</v>
      </c>
      <c r="G67">
        <f>CONCATENATE('競技者一覧'!B78)</f>
      </c>
      <c r="H67">
        <f>_xlfn.IFERROR(CONCATENATE(VLOOKUP('競技者一覧'!G78,'種目コード一覧'!$A$1:$C$223,2,FALSE)," ",REPT("0",VLOOKUP('競技者一覧'!G78,'種目コード一覧'!$A$1:$C$223,3,FALSE)-LEN('競技者一覧'!H78)),'競技者一覧'!H78),"")</f>
      </c>
      <c r="I67">
        <f>_xlfn.IFERROR(CONCATENATE(VLOOKUP('競技者一覧'!I78,'種目コード一覧'!$A$1:$C$223,2,FALSE)," ",REPT("0",VLOOKUP('競技者一覧'!I78,'種目コード一覧'!$A$1:$C$223,3,FALSE)-LEN('競技者一覧'!J78)),'競技者一覧'!J78),"")</f>
      </c>
      <c r="J67">
        <f>_xlfn.IFERROR(CONCATENATE(VLOOKUP('競技者一覧'!K78,'種目コード一覧'!$A$1:$C$223,2,FALSE)," ",REPT("0",VLOOKUP('競技者一覧'!K78,'種目コード一覧'!$A$1:$C$223,3,FALSE)-LEN('競技者一覧'!L78)),'競技者一覧'!L78),"")</f>
      </c>
      <c r="K67">
        <f>_xlfn.IFERROR(CONCATENATE(VLOOKUP('競技者一覧'!M78,'種目コード一覧'!$A$1:$C$223,2,FALSE)," ",REPT("0",VLOOKUP('競技者一覧'!M78,'種目コード一覧'!$A$1:$C$223,3,FALSE)-LEN('競技者一覧'!N78)),'競技者一覧'!N78),"")</f>
      </c>
      <c r="L67">
        <f>_xlfn.IFERROR(CONCATENATE(VLOOKUP('競技者一覧'!O78,'種目コード一覧'!$A$1:$C$223,2,FALSE)," ",REPT("0",VLOOKUP('競技者一覧'!O78,'種目コード一覧'!$A$1:$C$223,3,FALSE)-LEN('競技者一覧'!P78)),'競技者一覧'!P78),"")</f>
      </c>
      <c r="M67">
        <f>_xlfn.IFERROR(CONCATENATE(VLOOKUP('競技者一覧'!Q78,'種目コード一覧'!$A$1:$C$223,2,FALSE)," ",REPT("0",VLOOKUP('競技者一覧'!Q78,'種目コード一覧'!$A$1:$C$223,3,FALSE)-LEN('競技者一覧'!R78)),'競技者一覧'!R78),"")</f>
      </c>
      <c r="N67">
        <f>_xlfn.IFERROR(CONCATENATE(VLOOKUP('競技者一覧'!S78,'種目コード一覧'!$A$1:$C$223,2,FALSE)," ",REPT("0",VLOOKUP('競技者一覧'!S78,'種目コード一覧'!$A$1:$C$223,3,FALSE)-LEN('競技者一覧'!T78)),'競技者一覧'!T78),"")</f>
      </c>
      <c r="O67">
        <f>_xlfn.IFERROR(CONCATENATE(VLOOKUP('競技者一覧'!U78,'種目コード一覧'!$A$1:$C$223,2,FALSE)," ",REPT("0",VLOOKUP('競技者一覧'!U78,'種目コード一覧'!$A$1:$C$223,3,FALSE)-LEN('競技者一覧'!V78)),'競技者一覧'!V78),"")</f>
      </c>
    </row>
    <row r="68" spans="1:15" ht="13.5">
      <c r="A68" t="e">
        <f>CONCATENATE($F$2,Sheet4!B68)</f>
        <v>#N/A</v>
      </c>
      <c r="B68" t="str">
        <f>CONCATENATE('競技者一覧'!C79,"(",'競技者一覧'!F79,")")</f>
        <v>()</v>
      </c>
      <c r="C68">
        <f>CONCATENATE('競技者一覧'!D79)</f>
      </c>
      <c r="D68">
        <f>CONCATENATE('競技者一覧'!E79)</f>
      </c>
      <c r="E68">
        <f>_xlfn.IFERROR(VLOOKUP('競技者一覧'!$C$6,Sheet4!$D$2:$E$48,2,FALSE),"")</f>
      </c>
      <c r="F68" t="e">
        <f>VLOOKUP('競技者一覧'!$C$7,'学校番号表'!$B$2:$C$1004,2,FALSE)</f>
        <v>#N/A</v>
      </c>
      <c r="G68">
        <f>CONCATENATE('競技者一覧'!B79)</f>
      </c>
      <c r="H68">
        <f>_xlfn.IFERROR(CONCATENATE(VLOOKUP('競技者一覧'!G79,'種目コード一覧'!$A$1:$C$223,2,FALSE)," ",REPT("0",VLOOKUP('競技者一覧'!G79,'種目コード一覧'!$A$1:$C$223,3,FALSE)-LEN('競技者一覧'!H79)),'競技者一覧'!H79),"")</f>
      </c>
      <c r="I68">
        <f>_xlfn.IFERROR(CONCATENATE(VLOOKUP('競技者一覧'!I79,'種目コード一覧'!$A$1:$C$223,2,FALSE)," ",REPT("0",VLOOKUP('競技者一覧'!I79,'種目コード一覧'!$A$1:$C$223,3,FALSE)-LEN('競技者一覧'!J79)),'競技者一覧'!J79),"")</f>
      </c>
      <c r="J68">
        <f>_xlfn.IFERROR(CONCATENATE(VLOOKUP('競技者一覧'!K79,'種目コード一覧'!$A$1:$C$223,2,FALSE)," ",REPT("0",VLOOKUP('競技者一覧'!K79,'種目コード一覧'!$A$1:$C$223,3,FALSE)-LEN('競技者一覧'!L79)),'競技者一覧'!L79),"")</f>
      </c>
      <c r="K68">
        <f>_xlfn.IFERROR(CONCATENATE(VLOOKUP('競技者一覧'!M79,'種目コード一覧'!$A$1:$C$223,2,FALSE)," ",REPT("0",VLOOKUP('競技者一覧'!M79,'種目コード一覧'!$A$1:$C$223,3,FALSE)-LEN('競技者一覧'!N79)),'競技者一覧'!N79),"")</f>
      </c>
      <c r="L68">
        <f>_xlfn.IFERROR(CONCATENATE(VLOOKUP('競技者一覧'!O79,'種目コード一覧'!$A$1:$C$223,2,FALSE)," ",REPT("0",VLOOKUP('競技者一覧'!O79,'種目コード一覧'!$A$1:$C$223,3,FALSE)-LEN('競技者一覧'!P79)),'競技者一覧'!P79),"")</f>
      </c>
      <c r="M68">
        <f>_xlfn.IFERROR(CONCATENATE(VLOOKUP('競技者一覧'!Q79,'種目コード一覧'!$A$1:$C$223,2,FALSE)," ",REPT("0",VLOOKUP('競技者一覧'!Q79,'種目コード一覧'!$A$1:$C$223,3,FALSE)-LEN('競技者一覧'!R79)),'競技者一覧'!R79),"")</f>
      </c>
      <c r="N68">
        <f>_xlfn.IFERROR(CONCATENATE(VLOOKUP('競技者一覧'!S79,'種目コード一覧'!$A$1:$C$223,2,FALSE)," ",REPT("0",VLOOKUP('競技者一覧'!S79,'種目コード一覧'!$A$1:$C$223,3,FALSE)-LEN('競技者一覧'!T79)),'競技者一覧'!T79),"")</f>
      </c>
      <c r="O68">
        <f>_xlfn.IFERROR(CONCATENATE(VLOOKUP('競技者一覧'!U79,'種目コード一覧'!$A$1:$C$223,2,FALSE)," ",REPT("0",VLOOKUP('競技者一覧'!U79,'種目コード一覧'!$A$1:$C$223,3,FALSE)-LEN('競技者一覧'!V79)),'競技者一覧'!V79),"")</f>
      </c>
    </row>
    <row r="69" spans="1:15" ht="13.5">
      <c r="A69" t="e">
        <f>CONCATENATE($F$2,Sheet4!B69)</f>
        <v>#N/A</v>
      </c>
      <c r="B69" t="str">
        <f>CONCATENATE('競技者一覧'!C80,"(",'競技者一覧'!F80,")")</f>
        <v>()</v>
      </c>
      <c r="C69">
        <f>CONCATENATE('競技者一覧'!D80)</f>
      </c>
      <c r="D69">
        <f>CONCATENATE('競技者一覧'!E80)</f>
      </c>
      <c r="E69">
        <f>_xlfn.IFERROR(VLOOKUP('競技者一覧'!$C$6,Sheet4!$D$2:$E$48,2,FALSE),"")</f>
      </c>
      <c r="F69" t="e">
        <f>VLOOKUP('競技者一覧'!$C$7,'学校番号表'!$B$2:$C$1004,2,FALSE)</f>
        <v>#N/A</v>
      </c>
      <c r="G69">
        <f>CONCATENATE('競技者一覧'!B80)</f>
      </c>
      <c r="H69">
        <f>_xlfn.IFERROR(CONCATENATE(VLOOKUP('競技者一覧'!G80,'種目コード一覧'!$A$1:$C$223,2,FALSE)," ",REPT("0",VLOOKUP('競技者一覧'!G80,'種目コード一覧'!$A$1:$C$223,3,FALSE)-LEN('競技者一覧'!H80)),'競技者一覧'!H80),"")</f>
      </c>
      <c r="I69">
        <f>_xlfn.IFERROR(CONCATENATE(VLOOKUP('競技者一覧'!I80,'種目コード一覧'!$A$1:$C$223,2,FALSE)," ",REPT("0",VLOOKUP('競技者一覧'!I80,'種目コード一覧'!$A$1:$C$223,3,FALSE)-LEN('競技者一覧'!J80)),'競技者一覧'!J80),"")</f>
      </c>
      <c r="J69">
        <f>_xlfn.IFERROR(CONCATENATE(VLOOKUP('競技者一覧'!K80,'種目コード一覧'!$A$1:$C$223,2,FALSE)," ",REPT("0",VLOOKUP('競技者一覧'!K80,'種目コード一覧'!$A$1:$C$223,3,FALSE)-LEN('競技者一覧'!L80)),'競技者一覧'!L80),"")</f>
      </c>
      <c r="K69">
        <f>_xlfn.IFERROR(CONCATENATE(VLOOKUP('競技者一覧'!M80,'種目コード一覧'!$A$1:$C$223,2,FALSE)," ",REPT("0",VLOOKUP('競技者一覧'!M80,'種目コード一覧'!$A$1:$C$223,3,FALSE)-LEN('競技者一覧'!N80)),'競技者一覧'!N80),"")</f>
      </c>
      <c r="L69">
        <f>_xlfn.IFERROR(CONCATENATE(VLOOKUP('競技者一覧'!O80,'種目コード一覧'!$A$1:$C$223,2,FALSE)," ",REPT("0",VLOOKUP('競技者一覧'!O80,'種目コード一覧'!$A$1:$C$223,3,FALSE)-LEN('競技者一覧'!P80)),'競技者一覧'!P80),"")</f>
      </c>
      <c r="M69">
        <f>_xlfn.IFERROR(CONCATENATE(VLOOKUP('競技者一覧'!Q80,'種目コード一覧'!$A$1:$C$223,2,FALSE)," ",REPT("0",VLOOKUP('競技者一覧'!Q80,'種目コード一覧'!$A$1:$C$223,3,FALSE)-LEN('競技者一覧'!R80)),'競技者一覧'!R80),"")</f>
      </c>
      <c r="N69">
        <f>_xlfn.IFERROR(CONCATENATE(VLOOKUP('競技者一覧'!S80,'種目コード一覧'!$A$1:$C$223,2,FALSE)," ",REPT("0",VLOOKUP('競技者一覧'!S80,'種目コード一覧'!$A$1:$C$223,3,FALSE)-LEN('競技者一覧'!T80)),'競技者一覧'!T80),"")</f>
      </c>
      <c r="O69">
        <f>_xlfn.IFERROR(CONCATENATE(VLOOKUP('競技者一覧'!U80,'種目コード一覧'!$A$1:$C$223,2,FALSE)," ",REPT("0",VLOOKUP('競技者一覧'!U80,'種目コード一覧'!$A$1:$C$223,3,FALSE)-LEN('競技者一覧'!V80)),'競技者一覧'!V80),"")</f>
      </c>
    </row>
    <row r="70" spans="1:15" ht="13.5">
      <c r="A70" t="e">
        <f>CONCATENATE($F$2,Sheet4!B70)</f>
        <v>#N/A</v>
      </c>
      <c r="B70" t="str">
        <f>CONCATENATE('競技者一覧'!C81,"(",'競技者一覧'!F81,")")</f>
        <v>()</v>
      </c>
      <c r="C70">
        <f>CONCATENATE('競技者一覧'!D81)</f>
      </c>
      <c r="D70">
        <f>CONCATENATE('競技者一覧'!E81)</f>
      </c>
      <c r="E70">
        <f>_xlfn.IFERROR(VLOOKUP('競技者一覧'!$C$6,Sheet4!$D$2:$E$48,2,FALSE),"")</f>
      </c>
      <c r="F70" t="e">
        <f>VLOOKUP('競技者一覧'!$C$7,'学校番号表'!$B$2:$C$1004,2,FALSE)</f>
        <v>#N/A</v>
      </c>
      <c r="G70">
        <f>CONCATENATE('競技者一覧'!B81)</f>
      </c>
      <c r="H70">
        <f>_xlfn.IFERROR(CONCATENATE(VLOOKUP('競技者一覧'!G81,'種目コード一覧'!$A$1:$C$223,2,FALSE)," ",REPT("0",VLOOKUP('競技者一覧'!G81,'種目コード一覧'!$A$1:$C$223,3,FALSE)-LEN('競技者一覧'!H81)),'競技者一覧'!H81),"")</f>
      </c>
      <c r="I70">
        <f>_xlfn.IFERROR(CONCATENATE(VLOOKUP('競技者一覧'!I81,'種目コード一覧'!$A$1:$C$223,2,FALSE)," ",REPT("0",VLOOKUP('競技者一覧'!I81,'種目コード一覧'!$A$1:$C$223,3,FALSE)-LEN('競技者一覧'!J81)),'競技者一覧'!J81),"")</f>
      </c>
      <c r="J70">
        <f>_xlfn.IFERROR(CONCATENATE(VLOOKUP('競技者一覧'!K81,'種目コード一覧'!$A$1:$C$223,2,FALSE)," ",REPT("0",VLOOKUP('競技者一覧'!K81,'種目コード一覧'!$A$1:$C$223,3,FALSE)-LEN('競技者一覧'!L81)),'競技者一覧'!L81),"")</f>
      </c>
      <c r="K70">
        <f>_xlfn.IFERROR(CONCATENATE(VLOOKUP('競技者一覧'!M81,'種目コード一覧'!$A$1:$C$223,2,FALSE)," ",REPT("0",VLOOKUP('競技者一覧'!M81,'種目コード一覧'!$A$1:$C$223,3,FALSE)-LEN('競技者一覧'!N81)),'競技者一覧'!N81),"")</f>
      </c>
      <c r="L70">
        <f>_xlfn.IFERROR(CONCATENATE(VLOOKUP('競技者一覧'!O81,'種目コード一覧'!$A$1:$C$223,2,FALSE)," ",REPT("0",VLOOKUP('競技者一覧'!O81,'種目コード一覧'!$A$1:$C$223,3,FALSE)-LEN('競技者一覧'!P81)),'競技者一覧'!P81),"")</f>
      </c>
      <c r="M70">
        <f>_xlfn.IFERROR(CONCATENATE(VLOOKUP('競技者一覧'!Q81,'種目コード一覧'!$A$1:$C$223,2,FALSE)," ",REPT("0",VLOOKUP('競技者一覧'!Q81,'種目コード一覧'!$A$1:$C$223,3,FALSE)-LEN('競技者一覧'!R81)),'競技者一覧'!R81),"")</f>
      </c>
      <c r="N70">
        <f>_xlfn.IFERROR(CONCATENATE(VLOOKUP('競技者一覧'!S81,'種目コード一覧'!$A$1:$C$223,2,FALSE)," ",REPT("0",VLOOKUP('競技者一覧'!S81,'種目コード一覧'!$A$1:$C$223,3,FALSE)-LEN('競技者一覧'!T81)),'競技者一覧'!T81),"")</f>
      </c>
      <c r="O70">
        <f>_xlfn.IFERROR(CONCATENATE(VLOOKUP('競技者一覧'!U81,'種目コード一覧'!$A$1:$C$223,2,FALSE)," ",REPT("0",VLOOKUP('競技者一覧'!U81,'種目コード一覧'!$A$1:$C$223,3,FALSE)-LEN('競技者一覧'!V81)),'競技者一覧'!V81),"")</f>
      </c>
    </row>
    <row r="71" spans="1:15" ht="13.5">
      <c r="A71" t="e">
        <f>CONCATENATE($F$2,Sheet4!B71)</f>
        <v>#N/A</v>
      </c>
      <c r="B71" t="str">
        <f>CONCATENATE('競技者一覧'!C82,"(",'競技者一覧'!F82,")")</f>
        <v>()</v>
      </c>
      <c r="C71">
        <f>CONCATENATE('競技者一覧'!D82)</f>
      </c>
      <c r="D71">
        <f>CONCATENATE('競技者一覧'!E82)</f>
      </c>
      <c r="E71">
        <f>_xlfn.IFERROR(VLOOKUP('競技者一覧'!$C$6,Sheet4!$D$2:$E$48,2,FALSE),"")</f>
      </c>
      <c r="F71" t="e">
        <f>VLOOKUP('競技者一覧'!$C$7,'学校番号表'!$B$2:$C$1004,2,FALSE)</f>
        <v>#N/A</v>
      </c>
      <c r="G71">
        <f>CONCATENATE('競技者一覧'!B82)</f>
      </c>
      <c r="H71">
        <f>_xlfn.IFERROR(CONCATENATE(VLOOKUP('競技者一覧'!G82,'種目コード一覧'!$A$1:$C$223,2,FALSE)," ",REPT("0",VLOOKUP('競技者一覧'!G82,'種目コード一覧'!$A$1:$C$223,3,FALSE)-LEN('競技者一覧'!H82)),'競技者一覧'!H82),"")</f>
      </c>
      <c r="I71">
        <f>_xlfn.IFERROR(CONCATENATE(VLOOKUP('競技者一覧'!I82,'種目コード一覧'!$A$1:$C$223,2,FALSE)," ",REPT("0",VLOOKUP('競技者一覧'!I82,'種目コード一覧'!$A$1:$C$223,3,FALSE)-LEN('競技者一覧'!J82)),'競技者一覧'!J82),"")</f>
      </c>
      <c r="J71">
        <f>_xlfn.IFERROR(CONCATENATE(VLOOKUP('競技者一覧'!K82,'種目コード一覧'!$A$1:$C$223,2,FALSE)," ",REPT("0",VLOOKUP('競技者一覧'!K82,'種目コード一覧'!$A$1:$C$223,3,FALSE)-LEN('競技者一覧'!L82)),'競技者一覧'!L82),"")</f>
      </c>
      <c r="K71">
        <f>_xlfn.IFERROR(CONCATENATE(VLOOKUP('競技者一覧'!M82,'種目コード一覧'!$A$1:$C$223,2,FALSE)," ",REPT("0",VLOOKUP('競技者一覧'!M82,'種目コード一覧'!$A$1:$C$223,3,FALSE)-LEN('競技者一覧'!N82)),'競技者一覧'!N82),"")</f>
      </c>
      <c r="L71">
        <f>_xlfn.IFERROR(CONCATENATE(VLOOKUP('競技者一覧'!O82,'種目コード一覧'!$A$1:$C$223,2,FALSE)," ",REPT("0",VLOOKUP('競技者一覧'!O82,'種目コード一覧'!$A$1:$C$223,3,FALSE)-LEN('競技者一覧'!P82)),'競技者一覧'!P82),"")</f>
      </c>
      <c r="M71">
        <f>_xlfn.IFERROR(CONCATENATE(VLOOKUP('競技者一覧'!Q82,'種目コード一覧'!$A$1:$C$223,2,FALSE)," ",REPT("0",VLOOKUP('競技者一覧'!Q82,'種目コード一覧'!$A$1:$C$223,3,FALSE)-LEN('競技者一覧'!R82)),'競技者一覧'!R82),"")</f>
      </c>
      <c r="N71">
        <f>_xlfn.IFERROR(CONCATENATE(VLOOKUP('競技者一覧'!S82,'種目コード一覧'!$A$1:$C$223,2,FALSE)," ",REPT("0",VLOOKUP('競技者一覧'!S82,'種目コード一覧'!$A$1:$C$223,3,FALSE)-LEN('競技者一覧'!T82)),'競技者一覧'!T82),"")</f>
      </c>
      <c r="O71">
        <f>_xlfn.IFERROR(CONCATENATE(VLOOKUP('競技者一覧'!U82,'種目コード一覧'!$A$1:$C$223,2,FALSE)," ",REPT("0",VLOOKUP('競技者一覧'!U82,'種目コード一覧'!$A$1:$C$223,3,FALSE)-LEN('競技者一覧'!V82)),'競技者一覧'!V82),"")</f>
      </c>
    </row>
    <row r="72" spans="1:15" ht="13.5">
      <c r="A72" t="e">
        <f>CONCATENATE($F$2,Sheet4!B72)</f>
        <v>#N/A</v>
      </c>
      <c r="B72" t="str">
        <f>CONCATENATE('競技者一覧'!C83,"(",'競技者一覧'!F83,")")</f>
        <v>()</v>
      </c>
      <c r="C72">
        <f>CONCATENATE('競技者一覧'!D83)</f>
      </c>
      <c r="D72">
        <f>CONCATENATE('競技者一覧'!E83)</f>
      </c>
      <c r="E72">
        <f>_xlfn.IFERROR(VLOOKUP('競技者一覧'!$C$6,Sheet4!$D$2:$E$48,2,FALSE),"")</f>
      </c>
      <c r="F72" t="e">
        <f>VLOOKUP('競技者一覧'!$C$7,'学校番号表'!$B$2:$C$1004,2,FALSE)</f>
        <v>#N/A</v>
      </c>
      <c r="G72">
        <f>CONCATENATE('競技者一覧'!B83)</f>
      </c>
      <c r="H72">
        <f>_xlfn.IFERROR(CONCATENATE(VLOOKUP('競技者一覧'!G83,'種目コード一覧'!$A$1:$C$223,2,FALSE)," ",REPT("0",VLOOKUP('競技者一覧'!G83,'種目コード一覧'!$A$1:$C$223,3,FALSE)-LEN('競技者一覧'!H83)),'競技者一覧'!H83),"")</f>
      </c>
      <c r="I72">
        <f>_xlfn.IFERROR(CONCATENATE(VLOOKUP('競技者一覧'!I83,'種目コード一覧'!$A$1:$C$223,2,FALSE)," ",REPT("0",VLOOKUP('競技者一覧'!I83,'種目コード一覧'!$A$1:$C$223,3,FALSE)-LEN('競技者一覧'!J83)),'競技者一覧'!J83),"")</f>
      </c>
      <c r="J72">
        <f>_xlfn.IFERROR(CONCATENATE(VLOOKUP('競技者一覧'!K83,'種目コード一覧'!$A$1:$C$223,2,FALSE)," ",REPT("0",VLOOKUP('競技者一覧'!K83,'種目コード一覧'!$A$1:$C$223,3,FALSE)-LEN('競技者一覧'!L83)),'競技者一覧'!L83),"")</f>
      </c>
      <c r="K72">
        <f>_xlfn.IFERROR(CONCATENATE(VLOOKUP('競技者一覧'!M83,'種目コード一覧'!$A$1:$C$223,2,FALSE)," ",REPT("0",VLOOKUP('競技者一覧'!M83,'種目コード一覧'!$A$1:$C$223,3,FALSE)-LEN('競技者一覧'!N83)),'競技者一覧'!N83),"")</f>
      </c>
      <c r="L72">
        <f>_xlfn.IFERROR(CONCATENATE(VLOOKUP('競技者一覧'!O83,'種目コード一覧'!$A$1:$C$223,2,FALSE)," ",REPT("0",VLOOKUP('競技者一覧'!O83,'種目コード一覧'!$A$1:$C$223,3,FALSE)-LEN('競技者一覧'!P83)),'競技者一覧'!P83),"")</f>
      </c>
      <c r="M72">
        <f>_xlfn.IFERROR(CONCATENATE(VLOOKUP('競技者一覧'!Q83,'種目コード一覧'!$A$1:$C$223,2,FALSE)," ",REPT("0",VLOOKUP('競技者一覧'!Q83,'種目コード一覧'!$A$1:$C$223,3,FALSE)-LEN('競技者一覧'!R83)),'競技者一覧'!R83),"")</f>
      </c>
      <c r="N72">
        <f>_xlfn.IFERROR(CONCATENATE(VLOOKUP('競技者一覧'!S83,'種目コード一覧'!$A$1:$C$223,2,FALSE)," ",REPT("0",VLOOKUP('競技者一覧'!S83,'種目コード一覧'!$A$1:$C$223,3,FALSE)-LEN('競技者一覧'!T83)),'競技者一覧'!T83),"")</f>
      </c>
      <c r="O72">
        <f>_xlfn.IFERROR(CONCATENATE(VLOOKUP('競技者一覧'!U83,'種目コード一覧'!$A$1:$C$223,2,FALSE)," ",REPT("0",VLOOKUP('競技者一覧'!U83,'種目コード一覧'!$A$1:$C$223,3,FALSE)-LEN('競技者一覧'!V83)),'競技者一覧'!V83),"")</f>
      </c>
    </row>
    <row r="73" spans="1:15" ht="13.5">
      <c r="A73" t="e">
        <f>CONCATENATE($F$2,Sheet4!B73)</f>
        <v>#N/A</v>
      </c>
      <c r="B73" t="str">
        <f>CONCATENATE('競技者一覧'!C84,"(",'競技者一覧'!F84,")")</f>
        <v>()</v>
      </c>
      <c r="C73">
        <f>CONCATENATE('競技者一覧'!D84)</f>
      </c>
      <c r="D73">
        <f>CONCATENATE('競技者一覧'!E84)</f>
      </c>
      <c r="E73">
        <f>_xlfn.IFERROR(VLOOKUP('競技者一覧'!$C$6,Sheet4!$D$2:$E$48,2,FALSE),"")</f>
      </c>
      <c r="F73" t="e">
        <f>VLOOKUP('競技者一覧'!$C$7,'学校番号表'!$B$2:$C$1004,2,FALSE)</f>
        <v>#N/A</v>
      </c>
      <c r="G73">
        <f>CONCATENATE('競技者一覧'!B84)</f>
      </c>
      <c r="H73">
        <f>_xlfn.IFERROR(CONCATENATE(VLOOKUP('競技者一覧'!G84,'種目コード一覧'!$A$1:$C$223,2,FALSE)," ",REPT("0",VLOOKUP('競技者一覧'!G84,'種目コード一覧'!$A$1:$C$223,3,FALSE)-LEN('競技者一覧'!H84)),'競技者一覧'!H84),"")</f>
      </c>
      <c r="I73">
        <f>_xlfn.IFERROR(CONCATENATE(VLOOKUP('競技者一覧'!I84,'種目コード一覧'!$A$1:$C$223,2,FALSE)," ",REPT("0",VLOOKUP('競技者一覧'!I84,'種目コード一覧'!$A$1:$C$223,3,FALSE)-LEN('競技者一覧'!J84)),'競技者一覧'!J84),"")</f>
      </c>
      <c r="J73">
        <f>_xlfn.IFERROR(CONCATENATE(VLOOKUP('競技者一覧'!K84,'種目コード一覧'!$A$1:$C$223,2,FALSE)," ",REPT("0",VLOOKUP('競技者一覧'!K84,'種目コード一覧'!$A$1:$C$223,3,FALSE)-LEN('競技者一覧'!L84)),'競技者一覧'!L84),"")</f>
      </c>
      <c r="K73">
        <f>_xlfn.IFERROR(CONCATENATE(VLOOKUP('競技者一覧'!M84,'種目コード一覧'!$A$1:$C$223,2,FALSE)," ",REPT("0",VLOOKUP('競技者一覧'!M84,'種目コード一覧'!$A$1:$C$223,3,FALSE)-LEN('競技者一覧'!N84)),'競技者一覧'!N84),"")</f>
      </c>
      <c r="L73">
        <f>_xlfn.IFERROR(CONCATENATE(VLOOKUP('競技者一覧'!O84,'種目コード一覧'!$A$1:$C$223,2,FALSE)," ",REPT("0",VLOOKUP('競技者一覧'!O84,'種目コード一覧'!$A$1:$C$223,3,FALSE)-LEN('競技者一覧'!P84)),'競技者一覧'!P84),"")</f>
      </c>
      <c r="M73">
        <f>_xlfn.IFERROR(CONCATENATE(VLOOKUP('競技者一覧'!Q84,'種目コード一覧'!$A$1:$C$223,2,FALSE)," ",REPT("0",VLOOKUP('競技者一覧'!Q84,'種目コード一覧'!$A$1:$C$223,3,FALSE)-LEN('競技者一覧'!R84)),'競技者一覧'!R84),"")</f>
      </c>
      <c r="N73">
        <f>_xlfn.IFERROR(CONCATENATE(VLOOKUP('競技者一覧'!S84,'種目コード一覧'!$A$1:$C$223,2,FALSE)," ",REPT("0",VLOOKUP('競技者一覧'!S84,'種目コード一覧'!$A$1:$C$223,3,FALSE)-LEN('競技者一覧'!T84)),'競技者一覧'!T84),"")</f>
      </c>
      <c r="O73">
        <f>_xlfn.IFERROR(CONCATENATE(VLOOKUP('競技者一覧'!U84,'種目コード一覧'!$A$1:$C$223,2,FALSE)," ",REPT("0",VLOOKUP('競技者一覧'!U84,'種目コード一覧'!$A$1:$C$223,3,FALSE)-LEN('競技者一覧'!V84)),'競技者一覧'!V84),"")</f>
      </c>
    </row>
    <row r="74" spans="1:15" ht="13.5">
      <c r="A74" t="e">
        <f>CONCATENATE($F$2,Sheet4!B74)</f>
        <v>#N/A</v>
      </c>
      <c r="B74" t="str">
        <f>CONCATENATE('競技者一覧'!C85,"(",'競技者一覧'!F85,")")</f>
        <v>()</v>
      </c>
      <c r="C74">
        <f>CONCATENATE('競技者一覧'!D85)</f>
      </c>
      <c r="D74">
        <f>CONCATENATE('競技者一覧'!E85)</f>
      </c>
      <c r="E74">
        <f>_xlfn.IFERROR(VLOOKUP('競技者一覧'!$C$6,Sheet4!$D$2:$E$48,2,FALSE),"")</f>
      </c>
      <c r="F74" t="e">
        <f>VLOOKUP('競技者一覧'!$C$7,'学校番号表'!$B$2:$C$1004,2,FALSE)</f>
        <v>#N/A</v>
      </c>
      <c r="G74">
        <f>CONCATENATE('競技者一覧'!B85)</f>
      </c>
      <c r="H74">
        <f>_xlfn.IFERROR(CONCATENATE(VLOOKUP('競技者一覧'!G85,'種目コード一覧'!$A$1:$C$223,2,FALSE)," ",REPT("0",VLOOKUP('競技者一覧'!G85,'種目コード一覧'!$A$1:$C$223,3,FALSE)-LEN('競技者一覧'!H85)),'競技者一覧'!H85),"")</f>
      </c>
      <c r="I74">
        <f>_xlfn.IFERROR(CONCATENATE(VLOOKUP('競技者一覧'!I85,'種目コード一覧'!$A$1:$C$223,2,FALSE)," ",REPT("0",VLOOKUP('競技者一覧'!I85,'種目コード一覧'!$A$1:$C$223,3,FALSE)-LEN('競技者一覧'!J85)),'競技者一覧'!J85),"")</f>
      </c>
      <c r="J74">
        <f>_xlfn.IFERROR(CONCATENATE(VLOOKUP('競技者一覧'!K85,'種目コード一覧'!$A$1:$C$223,2,FALSE)," ",REPT("0",VLOOKUP('競技者一覧'!K85,'種目コード一覧'!$A$1:$C$223,3,FALSE)-LEN('競技者一覧'!L85)),'競技者一覧'!L85),"")</f>
      </c>
      <c r="K74">
        <f>_xlfn.IFERROR(CONCATENATE(VLOOKUP('競技者一覧'!M85,'種目コード一覧'!$A$1:$C$223,2,FALSE)," ",REPT("0",VLOOKUP('競技者一覧'!M85,'種目コード一覧'!$A$1:$C$223,3,FALSE)-LEN('競技者一覧'!N85)),'競技者一覧'!N85),"")</f>
      </c>
      <c r="L74">
        <f>_xlfn.IFERROR(CONCATENATE(VLOOKUP('競技者一覧'!O85,'種目コード一覧'!$A$1:$C$223,2,FALSE)," ",REPT("0",VLOOKUP('競技者一覧'!O85,'種目コード一覧'!$A$1:$C$223,3,FALSE)-LEN('競技者一覧'!P85)),'競技者一覧'!P85),"")</f>
      </c>
      <c r="M74">
        <f>_xlfn.IFERROR(CONCATENATE(VLOOKUP('競技者一覧'!Q85,'種目コード一覧'!$A$1:$C$223,2,FALSE)," ",REPT("0",VLOOKUP('競技者一覧'!Q85,'種目コード一覧'!$A$1:$C$223,3,FALSE)-LEN('競技者一覧'!R85)),'競技者一覧'!R85),"")</f>
      </c>
      <c r="N74">
        <f>_xlfn.IFERROR(CONCATENATE(VLOOKUP('競技者一覧'!S85,'種目コード一覧'!$A$1:$C$223,2,FALSE)," ",REPT("0",VLOOKUP('競技者一覧'!S85,'種目コード一覧'!$A$1:$C$223,3,FALSE)-LEN('競技者一覧'!T85)),'競技者一覧'!T85),"")</f>
      </c>
      <c r="O74">
        <f>_xlfn.IFERROR(CONCATENATE(VLOOKUP('競技者一覧'!U85,'種目コード一覧'!$A$1:$C$223,2,FALSE)," ",REPT("0",VLOOKUP('競技者一覧'!U85,'種目コード一覧'!$A$1:$C$223,3,FALSE)-LEN('競技者一覧'!V85)),'競技者一覧'!V85),"")</f>
      </c>
    </row>
    <row r="75" spans="1:15" ht="13.5">
      <c r="A75" t="e">
        <f>CONCATENATE($F$2,Sheet4!B75)</f>
        <v>#N/A</v>
      </c>
      <c r="B75" t="str">
        <f>CONCATENATE('競技者一覧'!C86,"(",'競技者一覧'!F86,")")</f>
        <v>()</v>
      </c>
      <c r="C75">
        <f>CONCATENATE('競技者一覧'!D86)</f>
      </c>
      <c r="D75">
        <f>CONCATENATE('競技者一覧'!E86)</f>
      </c>
      <c r="E75">
        <f>_xlfn.IFERROR(VLOOKUP('競技者一覧'!$C$6,Sheet4!$D$2:$E$48,2,FALSE),"")</f>
      </c>
      <c r="F75" t="e">
        <f>VLOOKUP('競技者一覧'!$C$7,'学校番号表'!$B$2:$C$1004,2,FALSE)</f>
        <v>#N/A</v>
      </c>
      <c r="G75">
        <f>CONCATENATE('競技者一覧'!B86)</f>
      </c>
      <c r="H75">
        <f>_xlfn.IFERROR(CONCATENATE(VLOOKUP('競技者一覧'!G86,'種目コード一覧'!$A$1:$C$223,2,FALSE)," ",REPT("0",VLOOKUP('競技者一覧'!G86,'種目コード一覧'!$A$1:$C$223,3,FALSE)-LEN('競技者一覧'!H86)),'競技者一覧'!H86),"")</f>
      </c>
      <c r="I75">
        <f>_xlfn.IFERROR(CONCATENATE(VLOOKUP('競技者一覧'!I86,'種目コード一覧'!$A$1:$C$223,2,FALSE)," ",REPT("0",VLOOKUP('競技者一覧'!I86,'種目コード一覧'!$A$1:$C$223,3,FALSE)-LEN('競技者一覧'!J86)),'競技者一覧'!J86),"")</f>
      </c>
      <c r="J75">
        <f>_xlfn.IFERROR(CONCATENATE(VLOOKUP('競技者一覧'!K86,'種目コード一覧'!$A$1:$C$223,2,FALSE)," ",REPT("0",VLOOKUP('競技者一覧'!K86,'種目コード一覧'!$A$1:$C$223,3,FALSE)-LEN('競技者一覧'!L86)),'競技者一覧'!L86),"")</f>
      </c>
      <c r="K75">
        <f>_xlfn.IFERROR(CONCATENATE(VLOOKUP('競技者一覧'!M86,'種目コード一覧'!$A$1:$C$223,2,FALSE)," ",REPT("0",VLOOKUP('競技者一覧'!M86,'種目コード一覧'!$A$1:$C$223,3,FALSE)-LEN('競技者一覧'!N86)),'競技者一覧'!N86),"")</f>
      </c>
      <c r="L75">
        <f>_xlfn.IFERROR(CONCATENATE(VLOOKUP('競技者一覧'!O86,'種目コード一覧'!$A$1:$C$223,2,FALSE)," ",REPT("0",VLOOKUP('競技者一覧'!O86,'種目コード一覧'!$A$1:$C$223,3,FALSE)-LEN('競技者一覧'!P86)),'競技者一覧'!P86),"")</f>
      </c>
      <c r="M75">
        <f>_xlfn.IFERROR(CONCATENATE(VLOOKUP('競技者一覧'!Q86,'種目コード一覧'!$A$1:$C$223,2,FALSE)," ",REPT("0",VLOOKUP('競技者一覧'!Q86,'種目コード一覧'!$A$1:$C$223,3,FALSE)-LEN('競技者一覧'!R86)),'競技者一覧'!R86),"")</f>
      </c>
      <c r="N75">
        <f>_xlfn.IFERROR(CONCATENATE(VLOOKUP('競技者一覧'!S86,'種目コード一覧'!$A$1:$C$223,2,FALSE)," ",REPT("0",VLOOKUP('競技者一覧'!S86,'種目コード一覧'!$A$1:$C$223,3,FALSE)-LEN('競技者一覧'!T86)),'競技者一覧'!T86),"")</f>
      </c>
      <c r="O75">
        <f>_xlfn.IFERROR(CONCATENATE(VLOOKUP('競技者一覧'!U86,'種目コード一覧'!$A$1:$C$223,2,FALSE)," ",REPT("0",VLOOKUP('競技者一覧'!U86,'種目コード一覧'!$A$1:$C$223,3,FALSE)-LEN('競技者一覧'!V86)),'競技者一覧'!V86),"")</f>
      </c>
    </row>
    <row r="76" spans="1:15" ht="13.5">
      <c r="A76" t="e">
        <f>CONCATENATE($F$2,Sheet4!B76)</f>
        <v>#N/A</v>
      </c>
      <c r="B76" t="str">
        <f>CONCATENATE('競技者一覧'!C87,"(",'競技者一覧'!F87,")")</f>
        <v>()</v>
      </c>
      <c r="C76">
        <f>CONCATENATE('競技者一覧'!D87)</f>
      </c>
      <c r="D76">
        <f>CONCATENATE('競技者一覧'!E87)</f>
      </c>
      <c r="E76">
        <f>_xlfn.IFERROR(VLOOKUP('競技者一覧'!$C$6,Sheet4!$D$2:$E$48,2,FALSE),"")</f>
      </c>
      <c r="F76" t="e">
        <f>VLOOKUP('競技者一覧'!$C$7,'学校番号表'!$B$2:$C$1004,2,FALSE)</f>
        <v>#N/A</v>
      </c>
      <c r="G76">
        <f>CONCATENATE('競技者一覧'!B87)</f>
      </c>
      <c r="H76">
        <f>_xlfn.IFERROR(CONCATENATE(VLOOKUP('競技者一覧'!G87,'種目コード一覧'!$A$1:$C$223,2,FALSE)," ",REPT("0",VLOOKUP('競技者一覧'!G87,'種目コード一覧'!$A$1:$C$223,3,FALSE)-LEN('競技者一覧'!H87)),'競技者一覧'!H87),"")</f>
      </c>
      <c r="I76">
        <f>_xlfn.IFERROR(CONCATENATE(VLOOKUP('競技者一覧'!I87,'種目コード一覧'!$A$1:$C$223,2,FALSE)," ",REPT("0",VLOOKUP('競技者一覧'!I87,'種目コード一覧'!$A$1:$C$223,3,FALSE)-LEN('競技者一覧'!J87)),'競技者一覧'!J87),"")</f>
      </c>
      <c r="J76">
        <f>_xlfn.IFERROR(CONCATENATE(VLOOKUP('競技者一覧'!K87,'種目コード一覧'!$A$1:$C$223,2,FALSE)," ",REPT("0",VLOOKUP('競技者一覧'!K87,'種目コード一覧'!$A$1:$C$223,3,FALSE)-LEN('競技者一覧'!L87)),'競技者一覧'!L87),"")</f>
      </c>
      <c r="K76">
        <f>_xlfn.IFERROR(CONCATENATE(VLOOKUP('競技者一覧'!M87,'種目コード一覧'!$A$1:$C$223,2,FALSE)," ",REPT("0",VLOOKUP('競技者一覧'!M87,'種目コード一覧'!$A$1:$C$223,3,FALSE)-LEN('競技者一覧'!N87)),'競技者一覧'!N87),"")</f>
      </c>
      <c r="L76">
        <f>_xlfn.IFERROR(CONCATENATE(VLOOKUP('競技者一覧'!O87,'種目コード一覧'!$A$1:$C$223,2,FALSE)," ",REPT("0",VLOOKUP('競技者一覧'!O87,'種目コード一覧'!$A$1:$C$223,3,FALSE)-LEN('競技者一覧'!P87)),'競技者一覧'!P87),"")</f>
      </c>
      <c r="M76">
        <f>_xlfn.IFERROR(CONCATENATE(VLOOKUP('競技者一覧'!Q87,'種目コード一覧'!$A$1:$C$223,2,FALSE)," ",REPT("0",VLOOKUP('競技者一覧'!Q87,'種目コード一覧'!$A$1:$C$223,3,FALSE)-LEN('競技者一覧'!R87)),'競技者一覧'!R87),"")</f>
      </c>
      <c r="N76">
        <f>_xlfn.IFERROR(CONCATENATE(VLOOKUP('競技者一覧'!S87,'種目コード一覧'!$A$1:$C$223,2,FALSE)," ",REPT("0",VLOOKUP('競技者一覧'!S87,'種目コード一覧'!$A$1:$C$223,3,FALSE)-LEN('競技者一覧'!T87)),'競技者一覧'!T87),"")</f>
      </c>
      <c r="O76">
        <f>_xlfn.IFERROR(CONCATENATE(VLOOKUP('競技者一覧'!U87,'種目コード一覧'!$A$1:$C$223,2,FALSE)," ",REPT("0",VLOOKUP('競技者一覧'!U87,'種目コード一覧'!$A$1:$C$223,3,FALSE)-LEN('競技者一覧'!V87)),'競技者一覧'!V87),"")</f>
      </c>
    </row>
    <row r="77" spans="1:15" ht="13.5">
      <c r="A77" t="e">
        <f>CONCATENATE($F$2,Sheet4!B77)</f>
        <v>#N/A</v>
      </c>
      <c r="B77" t="str">
        <f>CONCATENATE('競技者一覧'!C88,"(",'競技者一覧'!F88,")")</f>
        <v>()</v>
      </c>
      <c r="C77">
        <f>CONCATENATE('競技者一覧'!D88)</f>
      </c>
      <c r="D77">
        <f>CONCATENATE('競技者一覧'!E88)</f>
      </c>
      <c r="E77">
        <f>_xlfn.IFERROR(VLOOKUP('競技者一覧'!$C$6,Sheet4!$D$2:$E$48,2,FALSE),"")</f>
      </c>
      <c r="F77" t="e">
        <f>VLOOKUP('競技者一覧'!$C$7,'学校番号表'!$B$2:$C$1004,2,FALSE)</f>
        <v>#N/A</v>
      </c>
      <c r="G77">
        <f>CONCATENATE('競技者一覧'!B88)</f>
      </c>
      <c r="H77">
        <f>_xlfn.IFERROR(CONCATENATE(VLOOKUP('競技者一覧'!G88,'種目コード一覧'!$A$1:$C$223,2,FALSE)," ",REPT("0",VLOOKUP('競技者一覧'!G88,'種目コード一覧'!$A$1:$C$223,3,FALSE)-LEN('競技者一覧'!H88)),'競技者一覧'!H88),"")</f>
      </c>
      <c r="I77">
        <f>_xlfn.IFERROR(CONCATENATE(VLOOKUP('競技者一覧'!I88,'種目コード一覧'!$A$1:$C$223,2,FALSE)," ",REPT("0",VLOOKUP('競技者一覧'!I88,'種目コード一覧'!$A$1:$C$223,3,FALSE)-LEN('競技者一覧'!J88)),'競技者一覧'!J88),"")</f>
      </c>
      <c r="J77">
        <f>_xlfn.IFERROR(CONCATENATE(VLOOKUP('競技者一覧'!K88,'種目コード一覧'!$A$1:$C$223,2,FALSE)," ",REPT("0",VLOOKUP('競技者一覧'!K88,'種目コード一覧'!$A$1:$C$223,3,FALSE)-LEN('競技者一覧'!L88)),'競技者一覧'!L88),"")</f>
      </c>
      <c r="K77">
        <f>_xlfn.IFERROR(CONCATENATE(VLOOKUP('競技者一覧'!M88,'種目コード一覧'!$A$1:$C$223,2,FALSE)," ",REPT("0",VLOOKUP('競技者一覧'!M88,'種目コード一覧'!$A$1:$C$223,3,FALSE)-LEN('競技者一覧'!N88)),'競技者一覧'!N88),"")</f>
      </c>
      <c r="L77">
        <f>_xlfn.IFERROR(CONCATENATE(VLOOKUP('競技者一覧'!O88,'種目コード一覧'!$A$1:$C$223,2,FALSE)," ",REPT("0",VLOOKUP('競技者一覧'!O88,'種目コード一覧'!$A$1:$C$223,3,FALSE)-LEN('競技者一覧'!P88)),'競技者一覧'!P88),"")</f>
      </c>
      <c r="M77">
        <f>_xlfn.IFERROR(CONCATENATE(VLOOKUP('競技者一覧'!Q88,'種目コード一覧'!$A$1:$C$223,2,FALSE)," ",REPT("0",VLOOKUP('競技者一覧'!Q88,'種目コード一覧'!$A$1:$C$223,3,FALSE)-LEN('競技者一覧'!R88)),'競技者一覧'!R88),"")</f>
      </c>
      <c r="N77">
        <f>_xlfn.IFERROR(CONCATENATE(VLOOKUP('競技者一覧'!S88,'種目コード一覧'!$A$1:$C$223,2,FALSE)," ",REPT("0",VLOOKUP('競技者一覧'!S88,'種目コード一覧'!$A$1:$C$223,3,FALSE)-LEN('競技者一覧'!T88)),'競技者一覧'!T88),"")</f>
      </c>
      <c r="O77">
        <f>_xlfn.IFERROR(CONCATENATE(VLOOKUP('競技者一覧'!U88,'種目コード一覧'!$A$1:$C$223,2,FALSE)," ",REPT("0",VLOOKUP('競技者一覧'!U88,'種目コード一覧'!$A$1:$C$223,3,FALSE)-LEN('競技者一覧'!V88)),'競技者一覧'!V88),"")</f>
      </c>
    </row>
    <row r="78" spans="1:15" ht="13.5">
      <c r="A78" t="e">
        <f>CONCATENATE($F$2,Sheet4!B78)</f>
        <v>#N/A</v>
      </c>
      <c r="B78" t="str">
        <f>CONCATENATE('競技者一覧'!C89,"(",'競技者一覧'!F89,")")</f>
        <v>()</v>
      </c>
      <c r="C78">
        <f>CONCATENATE('競技者一覧'!D89)</f>
      </c>
      <c r="D78">
        <f>CONCATENATE('競技者一覧'!E89)</f>
      </c>
      <c r="E78">
        <f>_xlfn.IFERROR(VLOOKUP('競技者一覧'!$C$6,Sheet4!$D$2:$E$48,2,FALSE),"")</f>
      </c>
      <c r="F78" t="e">
        <f>VLOOKUP('競技者一覧'!$C$7,'学校番号表'!$B$2:$C$1004,2,FALSE)</f>
        <v>#N/A</v>
      </c>
      <c r="G78">
        <f>CONCATENATE('競技者一覧'!B89)</f>
      </c>
      <c r="H78">
        <f>_xlfn.IFERROR(CONCATENATE(VLOOKUP('競技者一覧'!G89,'種目コード一覧'!$A$1:$C$223,2,FALSE)," ",REPT("0",VLOOKUP('競技者一覧'!G89,'種目コード一覧'!$A$1:$C$223,3,FALSE)-LEN('競技者一覧'!H89)),'競技者一覧'!H89),"")</f>
      </c>
      <c r="I78">
        <f>_xlfn.IFERROR(CONCATENATE(VLOOKUP('競技者一覧'!I89,'種目コード一覧'!$A$1:$C$223,2,FALSE)," ",REPT("0",VLOOKUP('競技者一覧'!I89,'種目コード一覧'!$A$1:$C$223,3,FALSE)-LEN('競技者一覧'!J89)),'競技者一覧'!J89),"")</f>
      </c>
      <c r="J78">
        <f>_xlfn.IFERROR(CONCATENATE(VLOOKUP('競技者一覧'!K89,'種目コード一覧'!$A$1:$C$223,2,FALSE)," ",REPT("0",VLOOKUP('競技者一覧'!K89,'種目コード一覧'!$A$1:$C$223,3,FALSE)-LEN('競技者一覧'!L89)),'競技者一覧'!L89),"")</f>
      </c>
      <c r="K78">
        <f>_xlfn.IFERROR(CONCATENATE(VLOOKUP('競技者一覧'!M89,'種目コード一覧'!$A$1:$C$223,2,FALSE)," ",REPT("0",VLOOKUP('競技者一覧'!M89,'種目コード一覧'!$A$1:$C$223,3,FALSE)-LEN('競技者一覧'!N89)),'競技者一覧'!N89),"")</f>
      </c>
      <c r="L78">
        <f>_xlfn.IFERROR(CONCATENATE(VLOOKUP('競技者一覧'!O89,'種目コード一覧'!$A$1:$C$223,2,FALSE)," ",REPT("0",VLOOKUP('競技者一覧'!O89,'種目コード一覧'!$A$1:$C$223,3,FALSE)-LEN('競技者一覧'!P89)),'競技者一覧'!P89),"")</f>
      </c>
      <c r="M78">
        <f>_xlfn.IFERROR(CONCATENATE(VLOOKUP('競技者一覧'!Q89,'種目コード一覧'!$A$1:$C$223,2,FALSE)," ",REPT("0",VLOOKUP('競技者一覧'!Q89,'種目コード一覧'!$A$1:$C$223,3,FALSE)-LEN('競技者一覧'!R89)),'競技者一覧'!R89),"")</f>
      </c>
      <c r="N78">
        <f>_xlfn.IFERROR(CONCATENATE(VLOOKUP('競技者一覧'!S89,'種目コード一覧'!$A$1:$C$223,2,FALSE)," ",REPT("0",VLOOKUP('競技者一覧'!S89,'種目コード一覧'!$A$1:$C$223,3,FALSE)-LEN('競技者一覧'!T89)),'競技者一覧'!T89),"")</f>
      </c>
      <c r="O78">
        <f>_xlfn.IFERROR(CONCATENATE(VLOOKUP('競技者一覧'!U89,'種目コード一覧'!$A$1:$C$223,2,FALSE)," ",REPT("0",VLOOKUP('競技者一覧'!U89,'種目コード一覧'!$A$1:$C$223,3,FALSE)-LEN('競技者一覧'!V89)),'競技者一覧'!V89),"")</f>
      </c>
    </row>
    <row r="79" spans="1:15" ht="13.5">
      <c r="A79" t="e">
        <f>CONCATENATE($F$2,Sheet4!B79)</f>
        <v>#N/A</v>
      </c>
      <c r="B79" t="str">
        <f>CONCATENATE('競技者一覧'!C90,"(",'競技者一覧'!F90,")")</f>
        <v>()</v>
      </c>
      <c r="C79">
        <f>CONCATENATE('競技者一覧'!D90)</f>
      </c>
      <c r="D79">
        <f>CONCATENATE('競技者一覧'!E90)</f>
      </c>
      <c r="E79">
        <f>_xlfn.IFERROR(VLOOKUP('競技者一覧'!$C$6,Sheet4!$D$2:$E$48,2,FALSE),"")</f>
      </c>
      <c r="F79" t="e">
        <f>VLOOKUP('競技者一覧'!$C$7,'学校番号表'!$B$2:$C$1004,2,FALSE)</f>
        <v>#N/A</v>
      </c>
      <c r="G79">
        <f>CONCATENATE('競技者一覧'!B90)</f>
      </c>
      <c r="H79">
        <f>_xlfn.IFERROR(CONCATENATE(VLOOKUP('競技者一覧'!G90,'種目コード一覧'!$A$1:$C$223,2,FALSE)," ",REPT("0",VLOOKUP('競技者一覧'!G90,'種目コード一覧'!$A$1:$C$223,3,FALSE)-LEN('競技者一覧'!H90)),'競技者一覧'!H90),"")</f>
      </c>
      <c r="I79">
        <f>_xlfn.IFERROR(CONCATENATE(VLOOKUP('競技者一覧'!I90,'種目コード一覧'!$A$1:$C$223,2,FALSE)," ",REPT("0",VLOOKUP('競技者一覧'!I90,'種目コード一覧'!$A$1:$C$223,3,FALSE)-LEN('競技者一覧'!J90)),'競技者一覧'!J90),"")</f>
      </c>
      <c r="J79">
        <f>_xlfn.IFERROR(CONCATENATE(VLOOKUP('競技者一覧'!K90,'種目コード一覧'!$A$1:$C$223,2,FALSE)," ",REPT("0",VLOOKUP('競技者一覧'!K90,'種目コード一覧'!$A$1:$C$223,3,FALSE)-LEN('競技者一覧'!L90)),'競技者一覧'!L90),"")</f>
      </c>
      <c r="K79">
        <f>_xlfn.IFERROR(CONCATENATE(VLOOKUP('競技者一覧'!M90,'種目コード一覧'!$A$1:$C$223,2,FALSE)," ",REPT("0",VLOOKUP('競技者一覧'!M90,'種目コード一覧'!$A$1:$C$223,3,FALSE)-LEN('競技者一覧'!N90)),'競技者一覧'!N90),"")</f>
      </c>
      <c r="L79">
        <f>_xlfn.IFERROR(CONCATENATE(VLOOKUP('競技者一覧'!O90,'種目コード一覧'!$A$1:$C$223,2,FALSE)," ",REPT("0",VLOOKUP('競技者一覧'!O90,'種目コード一覧'!$A$1:$C$223,3,FALSE)-LEN('競技者一覧'!P90)),'競技者一覧'!P90),"")</f>
      </c>
      <c r="M79">
        <f>_xlfn.IFERROR(CONCATENATE(VLOOKUP('競技者一覧'!Q90,'種目コード一覧'!$A$1:$C$223,2,FALSE)," ",REPT("0",VLOOKUP('競技者一覧'!Q90,'種目コード一覧'!$A$1:$C$223,3,FALSE)-LEN('競技者一覧'!R90)),'競技者一覧'!R90),"")</f>
      </c>
      <c r="N79">
        <f>_xlfn.IFERROR(CONCATENATE(VLOOKUP('競技者一覧'!S90,'種目コード一覧'!$A$1:$C$223,2,FALSE)," ",REPT("0",VLOOKUP('競技者一覧'!S90,'種目コード一覧'!$A$1:$C$223,3,FALSE)-LEN('競技者一覧'!T90)),'競技者一覧'!T90),"")</f>
      </c>
      <c r="O79">
        <f>_xlfn.IFERROR(CONCATENATE(VLOOKUP('競技者一覧'!U90,'種目コード一覧'!$A$1:$C$223,2,FALSE)," ",REPT("0",VLOOKUP('競技者一覧'!U90,'種目コード一覧'!$A$1:$C$223,3,FALSE)-LEN('競技者一覧'!V90)),'競技者一覧'!V90),"")</f>
      </c>
    </row>
    <row r="80" spans="1:15" ht="13.5">
      <c r="A80" t="e">
        <f>CONCATENATE($F$2,Sheet4!B80)</f>
        <v>#N/A</v>
      </c>
      <c r="B80" t="str">
        <f>CONCATENATE('競技者一覧'!C91,"(",'競技者一覧'!F91,")")</f>
        <v>()</v>
      </c>
      <c r="C80">
        <f>CONCATENATE('競技者一覧'!D91)</f>
      </c>
      <c r="D80">
        <f>CONCATENATE('競技者一覧'!E91)</f>
      </c>
      <c r="E80">
        <f>_xlfn.IFERROR(VLOOKUP('競技者一覧'!$C$6,Sheet4!$D$2:$E$48,2,FALSE),"")</f>
      </c>
      <c r="F80" t="e">
        <f>VLOOKUP('競技者一覧'!$C$7,'学校番号表'!$B$2:$C$1004,2,FALSE)</f>
        <v>#N/A</v>
      </c>
      <c r="G80">
        <f>CONCATENATE('競技者一覧'!B91)</f>
      </c>
      <c r="H80">
        <f>_xlfn.IFERROR(CONCATENATE(VLOOKUP('競技者一覧'!G91,'種目コード一覧'!$A$1:$C$223,2,FALSE)," ",REPT("0",VLOOKUP('競技者一覧'!G91,'種目コード一覧'!$A$1:$C$223,3,FALSE)-LEN('競技者一覧'!H91)),'競技者一覧'!H91),"")</f>
      </c>
      <c r="I80">
        <f>_xlfn.IFERROR(CONCATENATE(VLOOKUP('競技者一覧'!I91,'種目コード一覧'!$A$1:$C$223,2,FALSE)," ",REPT("0",VLOOKUP('競技者一覧'!I91,'種目コード一覧'!$A$1:$C$223,3,FALSE)-LEN('競技者一覧'!J91)),'競技者一覧'!J91),"")</f>
      </c>
      <c r="J80">
        <f>_xlfn.IFERROR(CONCATENATE(VLOOKUP('競技者一覧'!K91,'種目コード一覧'!$A$1:$C$223,2,FALSE)," ",REPT("0",VLOOKUP('競技者一覧'!K91,'種目コード一覧'!$A$1:$C$223,3,FALSE)-LEN('競技者一覧'!L91)),'競技者一覧'!L91),"")</f>
      </c>
      <c r="K80">
        <f>_xlfn.IFERROR(CONCATENATE(VLOOKUP('競技者一覧'!M91,'種目コード一覧'!$A$1:$C$223,2,FALSE)," ",REPT("0",VLOOKUP('競技者一覧'!M91,'種目コード一覧'!$A$1:$C$223,3,FALSE)-LEN('競技者一覧'!N91)),'競技者一覧'!N91),"")</f>
      </c>
      <c r="L80">
        <f>_xlfn.IFERROR(CONCATENATE(VLOOKUP('競技者一覧'!O91,'種目コード一覧'!$A$1:$C$223,2,FALSE)," ",REPT("0",VLOOKUP('競技者一覧'!O91,'種目コード一覧'!$A$1:$C$223,3,FALSE)-LEN('競技者一覧'!P91)),'競技者一覧'!P91),"")</f>
      </c>
      <c r="M80">
        <f>_xlfn.IFERROR(CONCATENATE(VLOOKUP('競技者一覧'!Q91,'種目コード一覧'!$A$1:$C$223,2,FALSE)," ",REPT("0",VLOOKUP('競技者一覧'!Q91,'種目コード一覧'!$A$1:$C$223,3,FALSE)-LEN('競技者一覧'!R91)),'競技者一覧'!R91),"")</f>
      </c>
      <c r="N80">
        <f>_xlfn.IFERROR(CONCATENATE(VLOOKUP('競技者一覧'!S91,'種目コード一覧'!$A$1:$C$223,2,FALSE)," ",REPT("0",VLOOKUP('競技者一覧'!S91,'種目コード一覧'!$A$1:$C$223,3,FALSE)-LEN('競技者一覧'!T91)),'競技者一覧'!T91),"")</f>
      </c>
      <c r="O80">
        <f>_xlfn.IFERROR(CONCATENATE(VLOOKUP('競技者一覧'!U91,'種目コード一覧'!$A$1:$C$223,2,FALSE)," ",REPT("0",VLOOKUP('競技者一覧'!U91,'種目コード一覧'!$A$1:$C$223,3,FALSE)-LEN('競技者一覧'!V91)),'競技者一覧'!V91),"")</f>
      </c>
    </row>
    <row r="81" spans="1:15" ht="13.5">
      <c r="A81" t="e">
        <f>CONCATENATE($F$2,Sheet4!B81)</f>
        <v>#N/A</v>
      </c>
      <c r="B81" t="str">
        <f>CONCATENATE('競技者一覧'!C92,"(",'競技者一覧'!F92,")")</f>
        <v>()</v>
      </c>
      <c r="C81">
        <f>CONCATENATE('競技者一覧'!D92)</f>
      </c>
      <c r="D81">
        <f>CONCATENATE('競技者一覧'!E92)</f>
      </c>
      <c r="E81">
        <f>_xlfn.IFERROR(VLOOKUP('競技者一覧'!$C$6,Sheet4!$D$2:$E$48,2,FALSE),"")</f>
      </c>
      <c r="F81" t="e">
        <f>VLOOKUP('競技者一覧'!$C$7,'学校番号表'!$B$2:$C$1004,2,FALSE)</f>
        <v>#N/A</v>
      </c>
      <c r="G81">
        <f>CONCATENATE('競技者一覧'!B92)</f>
      </c>
      <c r="H81">
        <f>_xlfn.IFERROR(CONCATENATE(VLOOKUP('競技者一覧'!G92,'種目コード一覧'!$A$1:$C$223,2,FALSE)," ",REPT("0",VLOOKUP('競技者一覧'!G92,'種目コード一覧'!$A$1:$C$223,3,FALSE)-LEN('競技者一覧'!H92)),'競技者一覧'!H92),"")</f>
      </c>
      <c r="I81">
        <f>_xlfn.IFERROR(CONCATENATE(VLOOKUP('競技者一覧'!I92,'種目コード一覧'!$A$1:$C$223,2,FALSE)," ",REPT("0",VLOOKUP('競技者一覧'!I92,'種目コード一覧'!$A$1:$C$223,3,FALSE)-LEN('競技者一覧'!J92)),'競技者一覧'!J92),"")</f>
      </c>
      <c r="J81">
        <f>_xlfn.IFERROR(CONCATENATE(VLOOKUP('競技者一覧'!K92,'種目コード一覧'!$A$1:$C$223,2,FALSE)," ",REPT("0",VLOOKUP('競技者一覧'!K92,'種目コード一覧'!$A$1:$C$223,3,FALSE)-LEN('競技者一覧'!L92)),'競技者一覧'!L92),"")</f>
      </c>
      <c r="K81">
        <f>_xlfn.IFERROR(CONCATENATE(VLOOKUP('競技者一覧'!M92,'種目コード一覧'!$A$1:$C$223,2,FALSE)," ",REPT("0",VLOOKUP('競技者一覧'!M92,'種目コード一覧'!$A$1:$C$223,3,FALSE)-LEN('競技者一覧'!N92)),'競技者一覧'!N92),"")</f>
      </c>
      <c r="L81">
        <f>_xlfn.IFERROR(CONCATENATE(VLOOKUP('競技者一覧'!O92,'種目コード一覧'!$A$1:$C$223,2,FALSE)," ",REPT("0",VLOOKUP('競技者一覧'!O92,'種目コード一覧'!$A$1:$C$223,3,FALSE)-LEN('競技者一覧'!P92)),'競技者一覧'!P92),"")</f>
      </c>
      <c r="M81">
        <f>_xlfn.IFERROR(CONCATENATE(VLOOKUP('競技者一覧'!Q92,'種目コード一覧'!$A$1:$C$223,2,FALSE)," ",REPT("0",VLOOKUP('競技者一覧'!Q92,'種目コード一覧'!$A$1:$C$223,3,FALSE)-LEN('競技者一覧'!R92)),'競技者一覧'!R92),"")</f>
      </c>
      <c r="N81">
        <f>_xlfn.IFERROR(CONCATENATE(VLOOKUP('競技者一覧'!S92,'種目コード一覧'!$A$1:$C$223,2,FALSE)," ",REPT("0",VLOOKUP('競技者一覧'!S92,'種目コード一覧'!$A$1:$C$223,3,FALSE)-LEN('競技者一覧'!T92)),'競技者一覧'!T92),"")</f>
      </c>
      <c r="O81">
        <f>_xlfn.IFERROR(CONCATENATE(VLOOKUP('競技者一覧'!U92,'種目コード一覧'!$A$1:$C$223,2,FALSE)," ",REPT("0",VLOOKUP('競技者一覧'!U92,'種目コード一覧'!$A$1:$C$223,3,FALSE)-LEN('競技者一覧'!V92)),'競技者一覧'!V92),"")</f>
      </c>
    </row>
    <row r="82" spans="1:15" ht="13.5">
      <c r="A82" t="e">
        <f>CONCATENATE($F$2,Sheet4!B82)</f>
        <v>#N/A</v>
      </c>
      <c r="B82" t="str">
        <f>CONCATENATE('競技者一覧'!C93,"(",'競技者一覧'!F93,")")</f>
        <v>()</v>
      </c>
      <c r="C82">
        <f>CONCATENATE('競技者一覧'!D93)</f>
      </c>
      <c r="D82">
        <f>CONCATENATE('競技者一覧'!E93)</f>
      </c>
      <c r="E82">
        <f>_xlfn.IFERROR(VLOOKUP('競技者一覧'!$C$6,Sheet4!$D$2:$E$48,2,FALSE),"")</f>
      </c>
      <c r="F82" t="e">
        <f>VLOOKUP('競技者一覧'!$C$7,'学校番号表'!$B$2:$C$1004,2,FALSE)</f>
        <v>#N/A</v>
      </c>
      <c r="G82">
        <f>CONCATENATE('競技者一覧'!B93)</f>
      </c>
      <c r="H82">
        <f>_xlfn.IFERROR(CONCATENATE(VLOOKUP('競技者一覧'!G93,'種目コード一覧'!$A$1:$C$223,2,FALSE)," ",REPT("0",VLOOKUP('競技者一覧'!G93,'種目コード一覧'!$A$1:$C$223,3,FALSE)-LEN('競技者一覧'!H93)),'競技者一覧'!H93),"")</f>
      </c>
      <c r="I82">
        <f>_xlfn.IFERROR(CONCATENATE(VLOOKUP('競技者一覧'!I93,'種目コード一覧'!$A$1:$C$223,2,FALSE)," ",REPT("0",VLOOKUP('競技者一覧'!I93,'種目コード一覧'!$A$1:$C$223,3,FALSE)-LEN('競技者一覧'!J93)),'競技者一覧'!J93),"")</f>
      </c>
      <c r="J82">
        <f>_xlfn.IFERROR(CONCATENATE(VLOOKUP('競技者一覧'!K93,'種目コード一覧'!$A$1:$C$223,2,FALSE)," ",REPT("0",VLOOKUP('競技者一覧'!K93,'種目コード一覧'!$A$1:$C$223,3,FALSE)-LEN('競技者一覧'!L93)),'競技者一覧'!L93),"")</f>
      </c>
      <c r="K82">
        <f>_xlfn.IFERROR(CONCATENATE(VLOOKUP('競技者一覧'!M93,'種目コード一覧'!$A$1:$C$223,2,FALSE)," ",REPT("0",VLOOKUP('競技者一覧'!M93,'種目コード一覧'!$A$1:$C$223,3,FALSE)-LEN('競技者一覧'!N93)),'競技者一覧'!N93),"")</f>
      </c>
      <c r="L82">
        <f>_xlfn.IFERROR(CONCATENATE(VLOOKUP('競技者一覧'!O93,'種目コード一覧'!$A$1:$C$223,2,FALSE)," ",REPT("0",VLOOKUP('競技者一覧'!O93,'種目コード一覧'!$A$1:$C$223,3,FALSE)-LEN('競技者一覧'!P93)),'競技者一覧'!P93),"")</f>
      </c>
      <c r="M82">
        <f>_xlfn.IFERROR(CONCATENATE(VLOOKUP('競技者一覧'!Q93,'種目コード一覧'!$A$1:$C$223,2,FALSE)," ",REPT("0",VLOOKUP('競技者一覧'!Q93,'種目コード一覧'!$A$1:$C$223,3,FALSE)-LEN('競技者一覧'!R93)),'競技者一覧'!R93),"")</f>
      </c>
      <c r="N82">
        <f>_xlfn.IFERROR(CONCATENATE(VLOOKUP('競技者一覧'!S93,'種目コード一覧'!$A$1:$C$223,2,FALSE)," ",REPT("0",VLOOKUP('競技者一覧'!S93,'種目コード一覧'!$A$1:$C$223,3,FALSE)-LEN('競技者一覧'!T93)),'競技者一覧'!T93),"")</f>
      </c>
      <c r="O82">
        <f>_xlfn.IFERROR(CONCATENATE(VLOOKUP('競技者一覧'!U93,'種目コード一覧'!$A$1:$C$223,2,FALSE)," ",REPT("0",VLOOKUP('競技者一覧'!U93,'種目コード一覧'!$A$1:$C$223,3,FALSE)-LEN('競技者一覧'!V93)),'競技者一覧'!V93),"")</f>
      </c>
    </row>
    <row r="83" spans="1:15" ht="13.5">
      <c r="A83" t="e">
        <f>CONCATENATE($F$2,Sheet4!B83)</f>
        <v>#N/A</v>
      </c>
      <c r="B83" t="str">
        <f>CONCATENATE('競技者一覧'!C94,"(",'競技者一覧'!F94,")")</f>
        <v>()</v>
      </c>
      <c r="C83">
        <f>CONCATENATE('競技者一覧'!D94)</f>
      </c>
      <c r="D83">
        <f>CONCATENATE('競技者一覧'!E94)</f>
      </c>
      <c r="E83">
        <f>_xlfn.IFERROR(VLOOKUP('競技者一覧'!$C$6,Sheet4!$D$2:$E$48,2,FALSE),"")</f>
      </c>
      <c r="F83" t="e">
        <f>VLOOKUP('競技者一覧'!$C$7,'学校番号表'!$B$2:$C$1004,2,FALSE)</f>
        <v>#N/A</v>
      </c>
      <c r="G83">
        <f>CONCATENATE('競技者一覧'!B94)</f>
      </c>
      <c r="H83">
        <f>_xlfn.IFERROR(CONCATENATE(VLOOKUP('競技者一覧'!G94,'種目コード一覧'!$A$1:$C$223,2,FALSE)," ",REPT("0",VLOOKUP('競技者一覧'!G94,'種目コード一覧'!$A$1:$C$223,3,FALSE)-LEN('競技者一覧'!H94)),'競技者一覧'!H94),"")</f>
      </c>
      <c r="I83">
        <f>_xlfn.IFERROR(CONCATENATE(VLOOKUP('競技者一覧'!I94,'種目コード一覧'!$A$1:$C$223,2,FALSE)," ",REPT("0",VLOOKUP('競技者一覧'!I94,'種目コード一覧'!$A$1:$C$223,3,FALSE)-LEN('競技者一覧'!J94)),'競技者一覧'!J94),"")</f>
      </c>
      <c r="J83">
        <f>_xlfn.IFERROR(CONCATENATE(VLOOKUP('競技者一覧'!K94,'種目コード一覧'!$A$1:$C$223,2,FALSE)," ",REPT("0",VLOOKUP('競技者一覧'!K94,'種目コード一覧'!$A$1:$C$223,3,FALSE)-LEN('競技者一覧'!L94)),'競技者一覧'!L94),"")</f>
      </c>
      <c r="K83">
        <f>_xlfn.IFERROR(CONCATENATE(VLOOKUP('競技者一覧'!M94,'種目コード一覧'!$A$1:$C$223,2,FALSE)," ",REPT("0",VLOOKUP('競技者一覧'!M94,'種目コード一覧'!$A$1:$C$223,3,FALSE)-LEN('競技者一覧'!N94)),'競技者一覧'!N94),"")</f>
      </c>
      <c r="L83">
        <f>_xlfn.IFERROR(CONCATENATE(VLOOKUP('競技者一覧'!O94,'種目コード一覧'!$A$1:$C$223,2,FALSE)," ",REPT("0",VLOOKUP('競技者一覧'!O94,'種目コード一覧'!$A$1:$C$223,3,FALSE)-LEN('競技者一覧'!P94)),'競技者一覧'!P94),"")</f>
      </c>
      <c r="M83">
        <f>_xlfn.IFERROR(CONCATENATE(VLOOKUP('競技者一覧'!Q94,'種目コード一覧'!$A$1:$C$223,2,FALSE)," ",REPT("0",VLOOKUP('競技者一覧'!Q94,'種目コード一覧'!$A$1:$C$223,3,FALSE)-LEN('競技者一覧'!R94)),'競技者一覧'!R94),"")</f>
      </c>
      <c r="N83">
        <f>_xlfn.IFERROR(CONCATENATE(VLOOKUP('競技者一覧'!S94,'種目コード一覧'!$A$1:$C$223,2,FALSE)," ",REPT("0",VLOOKUP('競技者一覧'!S94,'種目コード一覧'!$A$1:$C$223,3,FALSE)-LEN('競技者一覧'!T94)),'競技者一覧'!T94),"")</f>
      </c>
      <c r="O83">
        <f>_xlfn.IFERROR(CONCATENATE(VLOOKUP('競技者一覧'!U94,'種目コード一覧'!$A$1:$C$223,2,FALSE)," ",REPT("0",VLOOKUP('競技者一覧'!U94,'種目コード一覧'!$A$1:$C$223,3,FALSE)-LEN('競技者一覧'!V94)),'競技者一覧'!V94),"")</f>
      </c>
    </row>
    <row r="84" spans="1:15" ht="13.5">
      <c r="A84" t="e">
        <f>CONCATENATE($F$2,Sheet4!B84)</f>
        <v>#N/A</v>
      </c>
      <c r="B84" t="str">
        <f>CONCATENATE('競技者一覧'!C95,"(",'競技者一覧'!F95,")")</f>
        <v>()</v>
      </c>
      <c r="C84">
        <f>CONCATENATE('競技者一覧'!D95)</f>
      </c>
      <c r="D84">
        <f>CONCATENATE('競技者一覧'!E95)</f>
      </c>
      <c r="E84">
        <f>_xlfn.IFERROR(VLOOKUP('競技者一覧'!$C$6,Sheet4!$D$2:$E$48,2,FALSE),"")</f>
      </c>
      <c r="F84" t="e">
        <f>VLOOKUP('競技者一覧'!$C$7,'学校番号表'!$B$2:$C$1004,2,FALSE)</f>
        <v>#N/A</v>
      </c>
      <c r="G84">
        <f>CONCATENATE('競技者一覧'!B95)</f>
      </c>
      <c r="H84">
        <f>_xlfn.IFERROR(CONCATENATE(VLOOKUP('競技者一覧'!G95,'種目コード一覧'!$A$1:$C$223,2,FALSE)," ",REPT("0",VLOOKUP('競技者一覧'!G95,'種目コード一覧'!$A$1:$C$223,3,FALSE)-LEN('競技者一覧'!H95)),'競技者一覧'!H95),"")</f>
      </c>
      <c r="I84">
        <f>_xlfn.IFERROR(CONCATENATE(VLOOKUP('競技者一覧'!I95,'種目コード一覧'!$A$1:$C$223,2,FALSE)," ",REPT("0",VLOOKUP('競技者一覧'!I95,'種目コード一覧'!$A$1:$C$223,3,FALSE)-LEN('競技者一覧'!J95)),'競技者一覧'!J95),"")</f>
      </c>
      <c r="J84">
        <f>_xlfn.IFERROR(CONCATENATE(VLOOKUP('競技者一覧'!K95,'種目コード一覧'!$A$1:$C$223,2,FALSE)," ",REPT("0",VLOOKUP('競技者一覧'!K95,'種目コード一覧'!$A$1:$C$223,3,FALSE)-LEN('競技者一覧'!L95)),'競技者一覧'!L95),"")</f>
      </c>
      <c r="K84">
        <f>_xlfn.IFERROR(CONCATENATE(VLOOKUP('競技者一覧'!M95,'種目コード一覧'!$A$1:$C$223,2,FALSE)," ",REPT("0",VLOOKUP('競技者一覧'!M95,'種目コード一覧'!$A$1:$C$223,3,FALSE)-LEN('競技者一覧'!N95)),'競技者一覧'!N95),"")</f>
      </c>
      <c r="L84">
        <f>_xlfn.IFERROR(CONCATENATE(VLOOKUP('競技者一覧'!O95,'種目コード一覧'!$A$1:$C$223,2,FALSE)," ",REPT("0",VLOOKUP('競技者一覧'!O95,'種目コード一覧'!$A$1:$C$223,3,FALSE)-LEN('競技者一覧'!P95)),'競技者一覧'!P95),"")</f>
      </c>
      <c r="M84">
        <f>_xlfn.IFERROR(CONCATENATE(VLOOKUP('競技者一覧'!Q95,'種目コード一覧'!$A$1:$C$223,2,FALSE)," ",REPT("0",VLOOKUP('競技者一覧'!Q95,'種目コード一覧'!$A$1:$C$223,3,FALSE)-LEN('競技者一覧'!R95)),'競技者一覧'!R95),"")</f>
      </c>
      <c r="N84">
        <f>_xlfn.IFERROR(CONCATENATE(VLOOKUP('競技者一覧'!S95,'種目コード一覧'!$A$1:$C$223,2,FALSE)," ",REPT("0",VLOOKUP('競技者一覧'!S95,'種目コード一覧'!$A$1:$C$223,3,FALSE)-LEN('競技者一覧'!T95)),'競技者一覧'!T95),"")</f>
      </c>
      <c r="O84">
        <f>_xlfn.IFERROR(CONCATENATE(VLOOKUP('競技者一覧'!U95,'種目コード一覧'!$A$1:$C$223,2,FALSE)," ",REPT("0",VLOOKUP('競技者一覧'!U95,'種目コード一覧'!$A$1:$C$223,3,FALSE)-LEN('競技者一覧'!V95)),'競技者一覧'!V95),"")</f>
      </c>
    </row>
    <row r="85" spans="1:15" ht="13.5">
      <c r="A85" t="e">
        <f>CONCATENATE($F$2,Sheet4!B85)</f>
        <v>#N/A</v>
      </c>
      <c r="B85" t="str">
        <f>CONCATENATE('競技者一覧'!C96,"(",'競技者一覧'!F96,")")</f>
        <v>()</v>
      </c>
      <c r="C85">
        <f>CONCATENATE('競技者一覧'!D96)</f>
      </c>
      <c r="D85">
        <f>CONCATENATE('競技者一覧'!E96)</f>
      </c>
      <c r="E85">
        <f>_xlfn.IFERROR(VLOOKUP('競技者一覧'!$C$6,Sheet4!$D$2:$E$48,2,FALSE),"")</f>
      </c>
      <c r="F85" t="e">
        <f>VLOOKUP('競技者一覧'!$C$7,'学校番号表'!$B$2:$C$1004,2,FALSE)</f>
        <v>#N/A</v>
      </c>
      <c r="G85">
        <f>CONCATENATE('競技者一覧'!B96)</f>
      </c>
      <c r="H85">
        <f>_xlfn.IFERROR(CONCATENATE(VLOOKUP('競技者一覧'!G96,'種目コード一覧'!$A$1:$C$223,2,FALSE)," ",REPT("0",VLOOKUP('競技者一覧'!G96,'種目コード一覧'!$A$1:$C$223,3,FALSE)-LEN('競技者一覧'!H96)),'競技者一覧'!H96),"")</f>
      </c>
      <c r="I85">
        <f>_xlfn.IFERROR(CONCATENATE(VLOOKUP('競技者一覧'!I96,'種目コード一覧'!$A$1:$C$223,2,FALSE)," ",REPT("0",VLOOKUP('競技者一覧'!I96,'種目コード一覧'!$A$1:$C$223,3,FALSE)-LEN('競技者一覧'!J96)),'競技者一覧'!J96),"")</f>
      </c>
      <c r="J85">
        <f>_xlfn.IFERROR(CONCATENATE(VLOOKUP('競技者一覧'!K96,'種目コード一覧'!$A$1:$C$223,2,FALSE)," ",REPT("0",VLOOKUP('競技者一覧'!K96,'種目コード一覧'!$A$1:$C$223,3,FALSE)-LEN('競技者一覧'!L96)),'競技者一覧'!L96),"")</f>
      </c>
      <c r="K85">
        <f>_xlfn.IFERROR(CONCATENATE(VLOOKUP('競技者一覧'!M96,'種目コード一覧'!$A$1:$C$223,2,FALSE)," ",REPT("0",VLOOKUP('競技者一覧'!M96,'種目コード一覧'!$A$1:$C$223,3,FALSE)-LEN('競技者一覧'!N96)),'競技者一覧'!N96),"")</f>
      </c>
      <c r="L85">
        <f>_xlfn.IFERROR(CONCATENATE(VLOOKUP('競技者一覧'!O96,'種目コード一覧'!$A$1:$C$223,2,FALSE)," ",REPT("0",VLOOKUP('競技者一覧'!O96,'種目コード一覧'!$A$1:$C$223,3,FALSE)-LEN('競技者一覧'!P96)),'競技者一覧'!P96),"")</f>
      </c>
      <c r="M85">
        <f>_xlfn.IFERROR(CONCATENATE(VLOOKUP('競技者一覧'!Q96,'種目コード一覧'!$A$1:$C$223,2,FALSE)," ",REPT("0",VLOOKUP('競技者一覧'!Q96,'種目コード一覧'!$A$1:$C$223,3,FALSE)-LEN('競技者一覧'!R96)),'競技者一覧'!R96),"")</f>
      </c>
      <c r="N85">
        <f>_xlfn.IFERROR(CONCATENATE(VLOOKUP('競技者一覧'!S96,'種目コード一覧'!$A$1:$C$223,2,FALSE)," ",REPT("0",VLOOKUP('競技者一覧'!S96,'種目コード一覧'!$A$1:$C$223,3,FALSE)-LEN('競技者一覧'!T96)),'競技者一覧'!T96),"")</f>
      </c>
      <c r="O85">
        <f>_xlfn.IFERROR(CONCATENATE(VLOOKUP('競技者一覧'!U96,'種目コード一覧'!$A$1:$C$223,2,FALSE)," ",REPT("0",VLOOKUP('競技者一覧'!U96,'種目コード一覧'!$A$1:$C$223,3,FALSE)-LEN('競技者一覧'!V96)),'競技者一覧'!V96),"")</f>
      </c>
    </row>
    <row r="86" spans="1:15" ht="13.5">
      <c r="A86" t="e">
        <f>CONCATENATE($F$2,Sheet4!B86)</f>
        <v>#N/A</v>
      </c>
      <c r="B86" t="str">
        <f>CONCATENATE('競技者一覧'!C97,"(",'競技者一覧'!F97,")")</f>
        <v>()</v>
      </c>
      <c r="C86">
        <f>CONCATENATE('競技者一覧'!D97)</f>
      </c>
      <c r="D86">
        <f>CONCATENATE('競技者一覧'!E97)</f>
      </c>
      <c r="E86">
        <f>_xlfn.IFERROR(VLOOKUP('競技者一覧'!$C$6,Sheet4!$D$2:$E$48,2,FALSE),"")</f>
      </c>
      <c r="F86" t="e">
        <f>VLOOKUP('競技者一覧'!$C$7,'学校番号表'!$B$2:$C$1004,2,FALSE)</f>
        <v>#N/A</v>
      </c>
      <c r="G86">
        <f>CONCATENATE('競技者一覧'!B97)</f>
      </c>
      <c r="H86">
        <f>_xlfn.IFERROR(CONCATENATE(VLOOKUP('競技者一覧'!G97,'種目コード一覧'!$A$1:$C$223,2,FALSE)," ",REPT("0",VLOOKUP('競技者一覧'!G97,'種目コード一覧'!$A$1:$C$223,3,FALSE)-LEN('競技者一覧'!H97)),'競技者一覧'!H97),"")</f>
      </c>
      <c r="I86">
        <f>_xlfn.IFERROR(CONCATENATE(VLOOKUP('競技者一覧'!I97,'種目コード一覧'!$A$1:$C$223,2,FALSE)," ",REPT("0",VLOOKUP('競技者一覧'!I97,'種目コード一覧'!$A$1:$C$223,3,FALSE)-LEN('競技者一覧'!J97)),'競技者一覧'!J97),"")</f>
      </c>
      <c r="J86">
        <f>_xlfn.IFERROR(CONCATENATE(VLOOKUP('競技者一覧'!K97,'種目コード一覧'!$A$1:$C$223,2,FALSE)," ",REPT("0",VLOOKUP('競技者一覧'!K97,'種目コード一覧'!$A$1:$C$223,3,FALSE)-LEN('競技者一覧'!L97)),'競技者一覧'!L97),"")</f>
      </c>
      <c r="K86">
        <f>_xlfn.IFERROR(CONCATENATE(VLOOKUP('競技者一覧'!M97,'種目コード一覧'!$A$1:$C$223,2,FALSE)," ",REPT("0",VLOOKUP('競技者一覧'!M97,'種目コード一覧'!$A$1:$C$223,3,FALSE)-LEN('競技者一覧'!N97)),'競技者一覧'!N97),"")</f>
      </c>
      <c r="L86">
        <f>_xlfn.IFERROR(CONCATENATE(VLOOKUP('競技者一覧'!O97,'種目コード一覧'!$A$1:$C$223,2,FALSE)," ",REPT("0",VLOOKUP('競技者一覧'!O97,'種目コード一覧'!$A$1:$C$223,3,FALSE)-LEN('競技者一覧'!P97)),'競技者一覧'!P97),"")</f>
      </c>
      <c r="M86">
        <f>_xlfn.IFERROR(CONCATENATE(VLOOKUP('競技者一覧'!Q97,'種目コード一覧'!$A$1:$C$223,2,FALSE)," ",REPT("0",VLOOKUP('競技者一覧'!Q97,'種目コード一覧'!$A$1:$C$223,3,FALSE)-LEN('競技者一覧'!R97)),'競技者一覧'!R97),"")</f>
      </c>
      <c r="N86">
        <f>_xlfn.IFERROR(CONCATENATE(VLOOKUP('競技者一覧'!S97,'種目コード一覧'!$A$1:$C$223,2,FALSE)," ",REPT("0",VLOOKUP('競技者一覧'!S97,'種目コード一覧'!$A$1:$C$223,3,FALSE)-LEN('競技者一覧'!T97)),'競技者一覧'!T97),"")</f>
      </c>
      <c r="O86">
        <f>_xlfn.IFERROR(CONCATENATE(VLOOKUP('競技者一覧'!U97,'種目コード一覧'!$A$1:$C$223,2,FALSE)," ",REPT("0",VLOOKUP('競技者一覧'!U97,'種目コード一覧'!$A$1:$C$223,3,FALSE)-LEN('競技者一覧'!V97)),'競技者一覧'!V97),"")</f>
      </c>
    </row>
    <row r="87" spans="1:15" ht="13.5">
      <c r="A87" t="e">
        <f>CONCATENATE($F$2,Sheet4!B87)</f>
        <v>#N/A</v>
      </c>
      <c r="B87" t="str">
        <f>CONCATENATE('競技者一覧'!C98,"(",'競技者一覧'!F98,")")</f>
        <v>()</v>
      </c>
      <c r="C87">
        <f>CONCATENATE('競技者一覧'!D98)</f>
      </c>
      <c r="D87">
        <f>CONCATENATE('競技者一覧'!E98)</f>
      </c>
      <c r="E87">
        <f>_xlfn.IFERROR(VLOOKUP('競技者一覧'!$C$6,Sheet4!$D$2:$E$48,2,FALSE),"")</f>
      </c>
      <c r="F87" t="e">
        <f>VLOOKUP('競技者一覧'!$C$7,'学校番号表'!$B$2:$C$1004,2,FALSE)</f>
        <v>#N/A</v>
      </c>
      <c r="G87">
        <f>CONCATENATE('競技者一覧'!B98)</f>
      </c>
      <c r="H87">
        <f>_xlfn.IFERROR(CONCATENATE(VLOOKUP('競技者一覧'!G98,'種目コード一覧'!$A$1:$C$223,2,FALSE)," ",REPT("0",VLOOKUP('競技者一覧'!G98,'種目コード一覧'!$A$1:$C$223,3,FALSE)-LEN('競技者一覧'!H98)),'競技者一覧'!H98),"")</f>
      </c>
      <c r="I87">
        <f>_xlfn.IFERROR(CONCATENATE(VLOOKUP('競技者一覧'!I98,'種目コード一覧'!$A$1:$C$223,2,FALSE)," ",REPT("0",VLOOKUP('競技者一覧'!I98,'種目コード一覧'!$A$1:$C$223,3,FALSE)-LEN('競技者一覧'!J98)),'競技者一覧'!J98),"")</f>
      </c>
      <c r="J87">
        <f>_xlfn.IFERROR(CONCATENATE(VLOOKUP('競技者一覧'!K98,'種目コード一覧'!$A$1:$C$223,2,FALSE)," ",REPT("0",VLOOKUP('競技者一覧'!K98,'種目コード一覧'!$A$1:$C$223,3,FALSE)-LEN('競技者一覧'!L98)),'競技者一覧'!L98),"")</f>
      </c>
      <c r="K87">
        <f>_xlfn.IFERROR(CONCATENATE(VLOOKUP('競技者一覧'!M98,'種目コード一覧'!$A$1:$C$223,2,FALSE)," ",REPT("0",VLOOKUP('競技者一覧'!M98,'種目コード一覧'!$A$1:$C$223,3,FALSE)-LEN('競技者一覧'!N98)),'競技者一覧'!N98),"")</f>
      </c>
      <c r="L87">
        <f>_xlfn.IFERROR(CONCATENATE(VLOOKUP('競技者一覧'!O98,'種目コード一覧'!$A$1:$C$223,2,FALSE)," ",REPT("0",VLOOKUP('競技者一覧'!O98,'種目コード一覧'!$A$1:$C$223,3,FALSE)-LEN('競技者一覧'!P98)),'競技者一覧'!P98),"")</f>
      </c>
      <c r="M87">
        <f>_xlfn.IFERROR(CONCATENATE(VLOOKUP('競技者一覧'!Q98,'種目コード一覧'!$A$1:$C$223,2,FALSE)," ",REPT("0",VLOOKUP('競技者一覧'!Q98,'種目コード一覧'!$A$1:$C$223,3,FALSE)-LEN('競技者一覧'!R98)),'競技者一覧'!R98),"")</f>
      </c>
      <c r="N87">
        <f>_xlfn.IFERROR(CONCATENATE(VLOOKUP('競技者一覧'!S98,'種目コード一覧'!$A$1:$C$223,2,FALSE)," ",REPT("0",VLOOKUP('競技者一覧'!S98,'種目コード一覧'!$A$1:$C$223,3,FALSE)-LEN('競技者一覧'!T98)),'競技者一覧'!T98),"")</f>
      </c>
      <c r="O87">
        <f>_xlfn.IFERROR(CONCATENATE(VLOOKUP('競技者一覧'!U98,'種目コード一覧'!$A$1:$C$223,2,FALSE)," ",REPT("0",VLOOKUP('競技者一覧'!U98,'種目コード一覧'!$A$1:$C$223,3,FALSE)-LEN('競技者一覧'!V98)),'競技者一覧'!V98),"")</f>
      </c>
    </row>
    <row r="88" spans="1:15" ht="13.5">
      <c r="A88" t="e">
        <f>CONCATENATE($F$2,Sheet4!B88)</f>
        <v>#N/A</v>
      </c>
      <c r="B88" t="str">
        <f>CONCATENATE('競技者一覧'!C99,"(",'競技者一覧'!F99,")")</f>
        <v>()</v>
      </c>
      <c r="C88">
        <f>CONCATENATE('競技者一覧'!D99)</f>
      </c>
      <c r="D88">
        <f>CONCATENATE('競技者一覧'!E99)</f>
      </c>
      <c r="E88">
        <f>_xlfn.IFERROR(VLOOKUP('競技者一覧'!$C$6,Sheet4!$D$2:$E$48,2,FALSE),"")</f>
      </c>
      <c r="F88" t="e">
        <f>VLOOKUP('競技者一覧'!$C$7,'学校番号表'!$B$2:$C$1004,2,FALSE)</f>
        <v>#N/A</v>
      </c>
      <c r="G88">
        <f>CONCATENATE('競技者一覧'!B99)</f>
      </c>
      <c r="H88">
        <f>_xlfn.IFERROR(CONCATENATE(VLOOKUP('競技者一覧'!G99,'種目コード一覧'!$A$1:$C$223,2,FALSE)," ",REPT("0",VLOOKUP('競技者一覧'!G99,'種目コード一覧'!$A$1:$C$223,3,FALSE)-LEN('競技者一覧'!H99)),'競技者一覧'!H99),"")</f>
      </c>
      <c r="I88">
        <f>_xlfn.IFERROR(CONCATENATE(VLOOKUP('競技者一覧'!I99,'種目コード一覧'!$A$1:$C$223,2,FALSE)," ",REPT("0",VLOOKUP('競技者一覧'!I99,'種目コード一覧'!$A$1:$C$223,3,FALSE)-LEN('競技者一覧'!J99)),'競技者一覧'!J99),"")</f>
      </c>
      <c r="J88">
        <f>_xlfn.IFERROR(CONCATENATE(VLOOKUP('競技者一覧'!K99,'種目コード一覧'!$A$1:$C$223,2,FALSE)," ",REPT("0",VLOOKUP('競技者一覧'!K99,'種目コード一覧'!$A$1:$C$223,3,FALSE)-LEN('競技者一覧'!L99)),'競技者一覧'!L99),"")</f>
      </c>
      <c r="K88">
        <f>_xlfn.IFERROR(CONCATENATE(VLOOKUP('競技者一覧'!M99,'種目コード一覧'!$A$1:$C$223,2,FALSE)," ",REPT("0",VLOOKUP('競技者一覧'!M99,'種目コード一覧'!$A$1:$C$223,3,FALSE)-LEN('競技者一覧'!N99)),'競技者一覧'!N99),"")</f>
      </c>
      <c r="L88">
        <f>_xlfn.IFERROR(CONCATENATE(VLOOKUP('競技者一覧'!O99,'種目コード一覧'!$A$1:$C$223,2,FALSE)," ",REPT("0",VLOOKUP('競技者一覧'!O99,'種目コード一覧'!$A$1:$C$223,3,FALSE)-LEN('競技者一覧'!P99)),'競技者一覧'!P99),"")</f>
      </c>
      <c r="M88">
        <f>_xlfn.IFERROR(CONCATENATE(VLOOKUP('競技者一覧'!Q99,'種目コード一覧'!$A$1:$C$223,2,FALSE)," ",REPT("0",VLOOKUP('競技者一覧'!Q99,'種目コード一覧'!$A$1:$C$223,3,FALSE)-LEN('競技者一覧'!R99)),'競技者一覧'!R99),"")</f>
      </c>
      <c r="N88">
        <f>_xlfn.IFERROR(CONCATENATE(VLOOKUP('競技者一覧'!S99,'種目コード一覧'!$A$1:$C$223,2,FALSE)," ",REPT("0",VLOOKUP('競技者一覧'!S99,'種目コード一覧'!$A$1:$C$223,3,FALSE)-LEN('競技者一覧'!T99)),'競技者一覧'!T99),"")</f>
      </c>
      <c r="O88">
        <f>_xlfn.IFERROR(CONCATENATE(VLOOKUP('競技者一覧'!U99,'種目コード一覧'!$A$1:$C$223,2,FALSE)," ",REPT("0",VLOOKUP('競技者一覧'!U99,'種目コード一覧'!$A$1:$C$223,3,FALSE)-LEN('競技者一覧'!V99)),'競技者一覧'!V99),"")</f>
      </c>
    </row>
    <row r="89" spans="1:15" ht="13.5">
      <c r="A89" t="e">
        <f>CONCATENATE($F$2,Sheet4!B89)</f>
        <v>#N/A</v>
      </c>
      <c r="B89" t="str">
        <f>CONCATENATE('競技者一覧'!C100,"(",'競技者一覧'!F100,")")</f>
        <v>()</v>
      </c>
      <c r="C89">
        <f>CONCATENATE('競技者一覧'!D100)</f>
      </c>
      <c r="D89">
        <f>CONCATENATE('競技者一覧'!E100)</f>
      </c>
      <c r="E89">
        <f>_xlfn.IFERROR(VLOOKUP('競技者一覧'!$C$6,Sheet4!$D$2:$E$48,2,FALSE),"")</f>
      </c>
      <c r="F89" t="e">
        <f>VLOOKUP('競技者一覧'!$C$7,'学校番号表'!$B$2:$C$1004,2,FALSE)</f>
        <v>#N/A</v>
      </c>
      <c r="G89">
        <f>CONCATENATE('競技者一覧'!B100)</f>
      </c>
      <c r="H89">
        <f>_xlfn.IFERROR(CONCATENATE(VLOOKUP('競技者一覧'!G100,'種目コード一覧'!$A$1:$C$223,2,FALSE)," ",REPT("0",VLOOKUP('競技者一覧'!G100,'種目コード一覧'!$A$1:$C$223,3,FALSE)-LEN('競技者一覧'!H100)),'競技者一覧'!H100),"")</f>
      </c>
      <c r="I89">
        <f>_xlfn.IFERROR(CONCATENATE(VLOOKUP('競技者一覧'!I100,'種目コード一覧'!$A$1:$C$223,2,FALSE)," ",REPT("0",VLOOKUP('競技者一覧'!I100,'種目コード一覧'!$A$1:$C$223,3,FALSE)-LEN('競技者一覧'!J100)),'競技者一覧'!J100),"")</f>
      </c>
      <c r="J89">
        <f>_xlfn.IFERROR(CONCATENATE(VLOOKUP('競技者一覧'!K100,'種目コード一覧'!$A$1:$C$223,2,FALSE)," ",REPT("0",VLOOKUP('競技者一覧'!K100,'種目コード一覧'!$A$1:$C$223,3,FALSE)-LEN('競技者一覧'!L100)),'競技者一覧'!L100),"")</f>
      </c>
      <c r="K89">
        <f>_xlfn.IFERROR(CONCATENATE(VLOOKUP('競技者一覧'!M100,'種目コード一覧'!$A$1:$C$223,2,FALSE)," ",REPT("0",VLOOKUP('競技者一覧'!M100,'種目コード一覧'!$A$1:$C$223,3,FALSE)-LEN('競技者一覧'!N100)),'競技者一覧'!N100),"")</f>
      </c>
      <c r="L89">
        <f>_xlfn.IFERROR(CONCATENATE(VLOOKUP('競技者一覧'!O100,'種目コード一覧'!$A$1:$C$223,2,FALSE)," ",REPT("0",VLOOKUP('競技者一覧'!O100,'種目コード一覧'!$A$1:$C$223,3,FALSE)-LEN('競技者一覧'!P100)),'競技者一覧'!P100),"")</f>
      </c>
      <c r="M89">
        <f>_xlfn.IFERROR(CONCATENATE(VLOOKUP('競技者一覧'!Q100,'種目コード一覧'!$A$1:$C$223,2,FALSE)," ",REPT("0",VLOOKUP('競技者一覧'!Q100,'種目コード一覧'!$A$1:$C$223,3,FALSE)-LEN('競技者一覧'!R100)),'競技者一覧'!R100),"")</f>
      </c>
      <c r="N89">
        <f>_xlfn.IFERROR(CONCATENATE(VLOOKUP('競技者一覧'!S100,'種目コード一覧'!$A$1:$C$223,2,FALSE)," ",REPT("0",VLOOKUP('競技者一覧'!S100,'種目コード一覧'!$A$1:$C$223,3,FALSE)-LEN('競技者一覧'!T100)),'競技者一覧'!T100),"")</f>
      </c>
      <c r="O89">
        <f>_xlfn.IFERROR(CONCATENATE(VLOOKUP('競技者一覧'!U100,'種目コード一覧'!$A$1:$C$223,2,FALSE)," ",REPT("0",VLOOKUP('競技者一覧'!U100,'種目コード一覧'!$A$1:$C$223,3,FALSE)-LEN('競技者一覧'!V100)),'競技者一覧'!V100),"")</f>
      </c>
    </row>
    <row r="90" spans="1:15" ht="13.5">
      <c r="A90" t="e">
        <f>CONCATENATE($F$2,Sheet4!B90)</f>
        <v>#N/A</v>
      </c>
      <c r="B90" t="str">
        <f>CONCATENATE('競技者一覧'!C101,"(",'競技者一覧'!F101,")")</f>
        <v>()</v>
      </c>
      <c r="C90">
        <f>CONCATENATE('競技者一覧'!D101)</f>
      </c>
      <c r="D90">
        <f>CONCATENATE('競技者一覧'!E101)</f>
      </c>
      <c r="E90">
        <f>_xlfn.IFERROR(VLOOKUP('競技者一覧'!$C$6,Sheet4!$D$2:$E$48,2,FALSE),"")</f>
      </c>
      <c r="F90" t="e">
        <f>VLOOKUP('競技者一覧'!$C$7,'学校番号表'!$B$2:$C$1004,2,FALSE)</f>
        <v>#N/A</v>
      </c>
      <c r="G90">
        <f>CONCATENATE('競技者一覧'!B101)</f>
      </c>
      <c r="H90">
        <f>_xlfn.IFERROR(CONCATENATE(VLOOKUP('競技者一覧'!G101,'種目コード一覧'!$A$1:$C$223,2,FALSE)," ",REPT("0",VLOOKUP('競技者一覧'!G101,'種目コード一覧'!$A$1:$C$223,3,FALSE)-LEN('競技者一覧'!H101)),'競技者一覧'!H101),"")</f>
      </c>
      <c r="I90">
        <f>_xlfn.IFERROR(CONCATENATE(VLOOKUP('競技者一覧'!I101,'種目コード一覧'!$A$1:$C$223,2,FALSE)," ",REPT("0",VLOOKUP('競技者一覧'!I101,'種目コード一覧'!$A$1:$C$223,3,FALSE)-LEN('競技者一覧'!J101)),'競技者一覧'!J101),"")</f>
      </c>
      <c r="J90">
        <f>_xlfn.IFERROR(CONCATENATE(VLOOKUP('競技者一覧'!K101,'種目コード一覧'!$A$1:$C$223,2,FALSE)," ",REPT("0",VLOOKUP('競技者一覧'!K101,'種目コード一覧'!$A$1:$C$223,3,FALSE)-LEN('競技者一覧'!L101)),'競技者一覧'!L101),"")</f>
      </c>
      <c r="K90">
        <f>_xlfn.IFERROR(CONCATENATE(VLOOKUP('競技者一覧'!M101,'種目コード一覧'!$A$1:$C$223,2,FALSE)," ",REPT("0",VLOOKUP('競技者一覧'!M101,'種目コード一覧'!$A$1:$C$223,3,FALSE)-LEN('競技者一覧'!N101)),'競技者一覧'!N101),"")</f>
      </c>
      <c r="L90">
        <f>_xlfn.IFERROR(CONCATENATE(VLOOKUP('競技者一覧'!O101,'種目コード一覧'!$A$1:$C$223,2,FALSE)," ",REPT("0",VLOOKUP('競技者一覧'!O101,'種目コード一覧'!$A$1:$C$223,3,FALSE)-LEN('競技者一覧'!P101)),'競技者一覧'!P101),"")</f>
      </c>
      <c r="M90">
        <f>_xlfn.IFERROR(CONCATENATE(VLOOKUP('競技者一覧'!Q101,'種目コード一覧'!$A$1:$C$223,2,FALSE)," ",REPT("0",VLOOKUP('競技者一覧'!Q101,'種目コード一覧'!$A$1:$C$223,3,FALSE)-LEN('競技者一覧'!R101)),'競技者一覧'!R101),"")</f>
      </c>
      <c r="N90">
        <f>_xlfn.IFERROR(CONCATENATE(VLOOKUP('競技者一覧'!S101,'種目コード一覧'!$A$1:$C$223,2,FALSE)," ",REPT("0",VLOOKUP('競技者一覧'!S101,'種目コード一覧'!$A$1:$C$223,3,FALSE)-LEN('競技者一覧'!T101)),'競技者一覧'!T101),"")</f>
      </c>
      <c r="O90">
        <f>_xlfn.IFERROR(CONCATENATE(VLOOKUP('競技者一覧'!U101,'種目コード一覧'!$A$1:$C$223,2,FALSE)," ",REPT("0",VLOOKUP('競技者一覧'!U101,'種目コード一覧'!$A$1:$C$223,3,FALSE)-LEN('競技者一覧'!V101)),'競技者一覧'!V101),"")</f>
      </c>
    </row>
    <row r="91" spans="1:15" ht="13.5">
      <c r="A91" t="e">
        <f>CONCATENATE($F$2,Sheet4!B91)</f>
        <v>#N/A</v>
      </c>
      <c r="B91" t="str">
        <f>CONCATENATE('競技者一覧'!C102,"(",'競技者一覧'!F102,")")</f>
        <v>()</v>
      </c>
      <c r="C91">
        <f>CONCATENATE('競技者一覧'!D102)</f>
      </c>
      <c r="D91">
        <f>CONCATENATE('競技者一覧'!E102)</f>
      </c>
      <c r="E91">
        <f>_xlfn.IFERROR(VLOOKUP('競技者一覧'!$C$6,Sheet4!$D$2:$E$48,2,FALSE),"")</f>
      </c>
      <c r="F91" t="e">
        <f>VLOOKUP('競技者一覧'!$C$7,'学校番号表'!$B$2:$C$1004,2,FALSE)</f>
        <v>#N/A</v>
      </c>
      <c r="G91">
        <f>CONCATENATE('競技者一覧'!B102)</f>
      </c>
      <c r="H91">
        <f>_xlfn.IFERROR(CONCATENATE(VLOOKUP('競技者一覧'!G102,'種目コード一覧'!$A$1:$C$223,2,FALSE)," ",REPT("0",VLOOKUP('競技者一覧'!G102,'種目コード一覧'!$A$1:$C$223,3,FALSE)-LEN('競技者一覧'!H102)),'競技者一覧'!H102),"")</f>
      </c>
      <c r="I91">
        <f>_xlfn.IFERROR(CONCATENATE(VLOOKUP('競技者一覧'!I102,'種目コード一覧'!$A$1:$C$223,2,FALSE)," ",REPT("0",VLOOKUP('競技者一覧'!I102,'種目コード一覧'!$A$1:$C$223,3,FALSE)-LEN('競技者一覧'!J102)),'競技者一覧'!J102),"")</f>
      </c>
      <c r="J91">
        <f>_xlfn.IFERROR(CONCATENATE(VLOOKUP('競技者一覧'!K102,'種目コード一覧'!$A$1:$C$223,2,FALSE)," ",REPT("0",VLOOKUP('競技者一覧'!K102,'種目コード一覧'!$A$1:$C$223,3,FALSE)-LEN('競技者一覧'!L102)),'競技者一覧'!L102),"")</f>
      </c>
      <c r="K91">
        <f>_xlfn.IFERROR(CONCATENATE(VLOOKUP('競技者一覧'!M102,'種目コード一覧'!$A$1:$C$223,2,FALSE)," ",REPT("0",VLOOKUP('競技者一覧'!M102,'種目コード一覧'!$A$1:$C$223,3,FALSE)-LEN('競技者一覧'!N102)),'競技者一覧'!N102),"")</f>
      </c>
      <c r="L91">
        <f>_xlfn.IFERROR(CONCATENATE(VLOOKUP('競技者一覧'!O102,'種目コード一覧'!$A$1:$C$223,2,FALSE)," ",REPT("0",VLOOKUP('競技者一覧'!O102,'種目コード一覧'!$A$1:$C$223,3,FALSE)-LEN('競技者一覧'!P102)),'競技者一覧'!P102),"")</f>
      </c>
      <c r="M91">
        <f>_xlfn.IFERROR(CONCATENATE(VLOOKUP('競技者一覧'!Q102,'種目コード一覧'!$A$1:$C$223,2,FALSE)," ",REPT("0",VLOOKUP('競技者一覧'!Q102,'種目コード一覧'!$A$1:$C$223,3,FALSE)-LEN('競技者一覧'!R102)),'競技者一覧'!R102),"")</f>
      </c>
      <c r="N91">
        <f>_xlfn.IFERROR(CONCATENATE(VLOOKUP('競技者一覧'!S102,'種目コード一覧'!$A$1:$C$223,2,FALSE)," ",REPT("0",VLOOKUP('競技者一覧'!S102,'種目コード一覧'!$A$1:$C$223,3,FALSE)-LEN('競技者一覧'!T102)),'競技者一覧'!T102),"")</f>
      </c>
      <c r="O91">
        <f>_xlfn.IFERROR(CONCATENATE(VLOOKUP('競技者一覧'!U102,'種目コード一覧'!$A$1:$C$223,2,FALSE)," ",REPT("0",VLOOKUP('競技者一覧'!U102,'種目コード一覧'!$A$1:$C$223,3,FALSE)-LEN('競技者一覧'!V102)),'競技者一覧'!V102),"")</f>
      </c>
    </row>
    <row r="92" spans="1:15" ht="13.5">
      <c r="A92" t="e">
        <f>CONCATENATE($F$2,Sheet4!B92)</f>
        <v>#N/A</v>
      </c>
      <c r="B92" t="str">
        <f>CONCATENATE('競技者一覧'!C103,"(",'競技者一覧'!F103,")")</f>
        <v>()</v>
      </c>
      <c r="C92">
        <f>CONCATENATE('競技者一覧'!D103)</f>
      </c>
      <c r="D92">
        <f>CONCATENATE('競技者一覧'!E103)</f>
      </c>
      <c r="E92">
        <f>_xlfn.IFERROR(VLOOKUP('競技者一覧'!$C$6,Sheet4!$D$2:$E$48,2,FALSE),"")</f>
      </c>
      <c r="F92" t="e">
        <f>VLOOKUP('競技者一覧'!$C$7,'学校番号表'!$B$2:$C$1004,2,FALSE)</f>
        <v>#N/A</v>
      </c>
      <c r="G92">
        <f>CONCATENATE('競技者一覧'!B103)</f>
      </c>
      <c r="H92">
        <f>_xlfn.IFERROR(CONCATENATE(VLOOKUP('競技者一覧'!G103,'種目コード一覧'!$A$1:$C$223,2,FALSE)," ",REPT("0",VLOOKUP('競技者一覧'!G103,'種目コード一覧'!$A$1:$C$223,3,FALSE)-LEN('競技者一覧'!H103)),'競技者一覧'!H103),"")</f>
      </c>
      <c r="I92">
        <f>_xlfn.IFERROR(CONCATENATE(VLOOKUP('競技者一覧'!I103,'種目コード一覧'!$A$1:$C$223,2,FALSE)," ",REPT("0",VLOOKUP('競技者一覧'!I103,'種目コード一覧'!$A$1:$C$223,3,FALSE)-LEN('競技者一覧'!J103)),'競技者一覧'!J103),"")</f>
      </c>
      <c r="J92">
        <f>_xlfn.IFERROR(CONCATENATE(VLOOKUP('競技者一覧'!K103,'種目コード一覧'!$A$1:$C$223,2,FALSE)," ",REPT("0",VLOOKUP('競技者一覧'!K103,'種目コード一覧'!$A$1:$C$223,3,FALSE)-LEN('競技者一覧'!L103)),'競技者一覧'!L103),"")</f>
      </c>
      <c r="K92">
        <f>_xlfn.IFERROR(CONCATENATE(VLOOKUP('競技者一覧'!M103,'種目コード一覧'!$A$1:$C$223,2,FALSE)," ",REPT("0",VLOOKUP('競技者一覧'!M103,'種目コード一覧'!$A$1:$C$223,3,FALSE)-LEN('競技者一覧'!N103)),'競技者一覧'!N103),"")</f>
      </c>
      <c r="L92">
        <f>_xlfn.IFERROR(CONCATENATE(VLOOKUP('競技者一覧'!O103,'種目コード一覧'!$A$1:$C$223,2,FALSE)," ",REPT("0",VLOOKUP('競技者一覧'!O103,'種目コード一覧'!$A$1:$C$223,3,FALSE)-LEN('競技者一覧'!P103)),'競技者一覧'!P103),"")</f>
      </c>
      <c r="M92">
        <f>_xlfn.IFERROR(CONCATENATE(VLOOKUP('競技者一覧'!Q103,'種目コード一覧'!$A$1:$C$223,2,FALSE)," ",REPT("0",VLOOKUP('競技者一覧'!Q103,'種目コード一覧'!$A$1:$C$223,3,FALSE)-LEN('競技者一覧'!R103)),'競技者一覧'!R103),"")</f>
      </c>
      <c r="N92">
        <f>_xlfn.IFERROR(CONCATENATE(VLOOKUP('競技者一覧'!S103,'種目コード一覧'!$A$1:$C$223,2,FALSE)," ",REPT("0",VLOOKUP('競技者一覧'!S103,'種目コード一覧'!$A$1:$C$223,3,FALSE)-LEN('競技者一覧'!T103)),'競技者一覧'!T103),"")</f>
      </c>
      <c r="O92">
        <f>_xlfn.IFERROR(CONCATENATE(VLOOKUP('競技者一覧'!U103,'種目コード一覧'!$A$1:$C$223,2,FALSE)," ",REPT("0",VLOOKUP('競技者一覧'!U103,'種目コード一覧'!$A$1:$C$223,3,FALSE)-LEN('競技者一覧'!V103)),'競技者一覧'!V103),"")</f>
      </c>
    </row>
    <row r="93" spans="1:15" ht="13.5">
      <c r="A93" t="e">
        <f>CONCATENATE($F$2,Sheet4!B93)</f>
        <v>#N/A</v>
      </c>
      <c r="B93" t="str">
        <f>CONCATENATE('競技者一覧'!C104,"(",'競技者一覧'!F104,")")</f>
        <v>()</v>
      </c>
      <c r="C93">
        <f>CONCATENATE('競技者一覧'!D104)</f>
      </c>
      <c r="D93">
        <f>CONCATENATE('競技者一覧'!E104)</f>
      </c>
      <c r="E93">
        <f>_xlfn.IFERROR(VLOOKUP('競技者一覧'!$C$6,Sheet4!$D$2:$E$48,2,FALSE),"")</f>
      </c>
      <c r="F93" t="e">
        <f>VLOOKUP('競技者一覧'!$C$7,'学校番号表'!$B$2:$C$1004,2,FALSE)</f>
        <v>#N/A</v>
      </c>
      <c r="G93">
        <f>CONCATENATE('競技者一覧'!B104)</f>
      </c>
      <c r="H93">
        <f>_xlfn.IFERROR(CONCATENATE(VLOOKUP('競技者一覧'!G104,'種目コード一覧'!$A$1:$C$223,2,FALSE)," ",REPT("0",VLOOKUP('競技者一覧'!G104,'種目コード一覧'!$A$1:$C$223,3,FALSE)-LEN('競技者一覧'!H104)),'競技者一覧'!H104),"")</f>
      </c>
      <c r="I93">
        <f>_xlfn.IFERROR(CONCATENATE(VLOOKUP('競技者一覧'!I104,'種目コード一覧'!$A$1:$C$223,2,FALSE)," ",REPT("0",VLOOKUP('競技者一覧'!I104,'種目コード一覧'!$A$1:$C$223,3,FALSE)-LEN('競技者一覧'!J104)),'競技者一覧'!J104),"")</f>
      </c>
      <c r="J93">
        <f>_xlfn.IFERROR(CONCATENATE(VLOOKUP('競技者一覧'!K104,'種目コード一覧'!$A$1:$C$223,2,FALSE)," ",REPT("0",VLOOKUP('競技者一覧'!K104,'種目コード一覧'!$A$1:$C$223,3,FALSE)-LEN('競技者一覧'!L104)),'競技者一覧'!L104),"")</f>
      </c>
      <c r="K93">
        <f>_xlfn.IFERROR(CONCATENATE(VLOOKUP('競技者一覧'!M104,'種目コード一覧'!$A$1:$C$223,2,FALSE)," ",REPT("0",VLOOKUP('競技者一覧'!M104,'種目コード一覧'!$A$1:$C$223,3,FALSE)-LEN('競技者一覧'!N104)),'競技者一覧'!N104),"")</f>
      </c>
      <c r="L93">
        <f>_xlfn.IFERROR(CONCATENATE(VLOOKUP('競技者一覧'!O104,'種目コード一覧'!$A$1:$C$223,2,FALSE)," ",REPT("0",VLOOKUP('競技者一覧'!O104,'種目コード一覧'!$A$1:$C$223,3,FALSE)-LEN('競技者一覧'!P104)),'競技者一覧'!P104),"")</f>
      </c>
      <c r="M93">
        <f>_xlfn.IFERROR(CONCATENATE(VLOOKUP('競技者一覧'!Q104,'種目コード一覧'!$A$1:$C$223,2,FALSE)," ",REPT("0",VLOOKUP('競技者一覧'!Q104,'種目コード一覧'!$A$1:$C$223,3,FALSE)-LEN('競技者一覧'!R104)),'競技者一覧'!R104),"")</f>
      </c>
      <c r="N93">
        <f>_xlfn.IFERROR(CONCATENATE(VLOOKUP('競技者一覧'!S104,'種目コード一覧'!$A$1:$C$223,2,FALSE)," ",REPT("0",VLOOKUP('競技者一覧'!S104,'種目コード一覧'!$A$1:$C$223,3,FALSE)-LEN('競技者一覧'!T104)),'競技者一覧'!T104),"")</f>
      </c>
      <c r="O93">
        <f>_xlfn.IFERROR(CONCATENATE(VLOOKUP('競技者一覧'!U104,'種目コード一覧'!$A$1:$C$223,2,FALSE)," ",REPT("0",VLOOKUP('競技者一覧'!U104,'種目コード一覧'!$A$1:$C$223,3,FALSE)-LEN('競技者一覧'!V104)),'競技者一覧'!V104),"")</f>
      </c>
    </row>
    <row r="94" spans="1:15" ht="13.5">
      <c r="A94" t="e">
        <f>CONCATENATE($F$2,Sheet4!B94)</f>
        <v>#N/A</v>
      </c>
      <c r="B94" t="str">
        <f>CONCATENATE('競技者一覧'!C105,"(",'競技者一覧'!F105,")")</f>
        <v>()</v>
      </c>
      <c r="C94">
        <f>CONCATENATE('競技者一覧'!D105)</f>
      </c>
      <c r="D94">
        <f>CONCATENATE('競技者一覧'!E105)</f>
      </c>
      <c r="E94">
        <f>_xlfn.IFERROR(VLOOKUP('競技者一覧'!$C$6,Sheet4!$D$2:$E$48,2,FALSE),"")</f>
      </c>
      <c r="F94" t="e">
        <f>VLOOKUP('競技者一覧'!$C$7,'学校番号表'!$B$2:$C$1004,2,FALSE)</f>
        <v>#N/A</v>
      </c>
      <c r="G94">
        <f>CONCATENATE('競技者一覧'!B105)</f>
      </c>
      <c r="H94">
        <f>_xlfn.IFERROR(CONCATENATE(VLOOKUP('競技者一覧'!G105,'種目コード一覧'!$A$1:$C$223,2,FALSE)," ",REPT("0",VLOOKUP('競技者一覧'!G105,'種目コード一覧'!$A$1:$C$223,3,FALSE)-LEN('競技者一覧'!H105)),'競技者一覧'!H105),"")</f>
      </c>
      <c r="I94">
        <f>_xlfn.IFERROR(CONCATENATE(VLOOKUP('競技者一覧'!I105,'種目コード一覧'!$A$1:$C$223,2,FALSE)," ",REPT("0",VLOOKUP('競技者一覧'!I105,'種目コード一覧'!$A$1:$C$223,3,FALSE)-LEN('競技者一覧'!J105)),'競技者一覧'!J105),"")</f>
      </c>
      <c r="J94">
        <f>_xlfn.IFERROR(CONCATENATE(VLOOKUP('競技者一覧'!K105,'種目コード一覧'!$A$1:$C$223,2,FALSE)," ",REPT("0",VLOOKUP('競技者一覧'!K105,'種目コード一覧'!$A$1:$C$223,3,FALSE)-LEN('競技者一覧'!L105)),'競技者一覧'!L105),"")</f>
      </c>
      <c r="K94">
        <f>_xlfn.IFERROR(CONCATENATE(VLOOKUP('競技者一覧'!M105,'種目コード一覧'!$A$1:$C$223,2,FALSE)," ",REPT("0",VLOOKUP('競技者一覧'!M105,'種目コード一覧'!$A$1:$C$223,3,FALSE)-LEN('競技者一覧'!N105)),'競技者一覧'!N105),"")</f>
      </c>
      <c r="L94">
        <f>_xlfn.IFERROR(CONCATENATE(VLOOKUP('競技者一覧'!O105,'種目コード一覧'!$A$1:$C$223,2,FALSE)," ",REPT("0",VLOOKUP('競技者一覧'!O105,'種目コード一覧'!$A$1:$C$223,3,FALSE)-LEN('競技者一覧'!P105)),'競技者一覧'!P105),"")</f>
      </c>
      <c r="M94">
        <f>_xlfn.IFERROR(CONCATENATE(VLOOKUP('競技者一覧'!Q105,'種目コード一覧'!$A$1:$C$223,2,FALSE)," ",REPT("0",VLOOKUP('競技者一覧'!Q105,'種目コード一覧'!$A$1:$C$223,3,FALSE)-LEN('競技者一覧'!R105)),'競技者一覧'!R105),"")</f>
      </c>
      <c r="N94">
        <f>_xlfn.IFERROR(CONCATENATE(VLOOKUP('競技者一覧'!S105,'種目コード一覧'!$A$1:$C$223,2,FALSE)," ",REPT("0",VLOOKUP('競技者一覧'!S105,'種目コード一覧'!$A$1:$C$223,3,FALSE)-LEN('競技者一覧'!T105)),'競技者一覧'!T105),"")</f>
      </c>
      <c r="O94">
        <f>_xlfn.IFERROR(CONCATENATE(VLOOKUP('競技者一覧'!U105,'種目コード一覧'!$A$1:$C$223,2,FALSE)," ",REPT("0",VLOOKUP('競技者一覧'!U105,'種目コード一覧'!$A$1:$C$223,3,FALSE)-LEN('競技者一覧'!V105)),'競技者一覧'!V105),"")</f>
      </c>
    </row>
    <row r="95" spans="1:15" ht="13.5">
      <c r="A95" t="e">
        <f>CONCATENATE($F$2,Sheet4!B95)</f>
        <v>#N/A</v>
      </c>
      <c r="B95" t="str">
        <f>CONCATENATE('競技者一覧'!C106,"(",'競技者一覧'!F106,")")</f>
        <v>()</v>
      </c>
      <c r="C95">
        <f>CONCATENATE('競技者一覧'!D106)</f>
      </c>
      <c r="D95">
        <f>CONCATENATE('競技者一覧'!E106)</f>
      </c>
      <c r="E95">
        <f>_xlfn.IFERROR(VLOOKUP('競技者一覧'!$C$6,Sheet4!$D$2:$E$48,2,FALSE),"")</f>
      </c>
      <c r="F95" t="e">
        <f>VLOOKUP('競技者一覧'!$C$7,'学校番号表'!$B$2:$C$1004,2,FALSE)</f>
        <v>#N/A</v>
      </c>
      <c r="G95">
        <f>CONCATENATE('競技者一覧'!B106)</f>
      </c>
      <c r="H95">
        <f>_xlfn.IFERROR(CONCATENATE(VLOOKUP('競技者一覧'!G106,'種目コード一覧'!$A$1:$C$223,2,FALSE)," ",REPT("0",VLOOKUP('競技者一覧'!G106,'種目コード一覧'!$A$1:$C$223,3,FALSE)-LEN('競技者一覧'!H106)),'競技者一覧'!H106),"")</f>
      </c>
      <c r="I95">
        <f>_xlfn.IFERROR(CONCATENATE(VLOOKUP('競技者一覧'!I106,'種目コード一覧'!$A$1:$C$223,2,FALSE)," ",REPT("0",VLOOKUP('競技者一覧'!I106,'種目コード一覧'!$A$1:$C$223,3,FALSE)-LEN('競技者一覧'!J106)),'競技者一覧'!J106),"")</f>
      </c>
      <c r="J95">
        <f>_xlfn.IFERROR(CONCATENATE(VLOOKUP('競技者一覧'!K106,'種目コード一覧'!$A$1:$C$223,2,FALSE)," ",REPT("0",VLOOKUP('競技者一覧'!K106,'種目コード一覧'!$A$1:$C$223,3,FALSE)-LEN('競技者一覧'!L106)),'競技者一覧'!L106),"")</f>
      </c>
      <c r="K95">
        <f>_xlfn.IFERROR(CONCATENATE(VLOOKUP('競技者一覧'!M106,'種目コード一覧'!$A$1:$C$223,2,FALSE)," ",REPT("0",VLOOKUP('競技者一覧'!M106,'種目コード一覧'!$A$1:$C$223,3,FALSE)-LEN('競技者一覧'!N106)),'競技者一覧'!N106),"")</f>
      </c>
      <c r="L95">
        <f>_xlfn.IFERROR(CONCATENATE(VLOOKUP('競技者一覧'!O106,'種目コード一覧'!$A$1:$C$223,2,FALSE)," ",REPT("0",VLOOKUP('競技者一覧'!O106,'種目コード一覧'!$A$1:$C$223,3,FALSE)-LEN('競技者一覧'!P106)),'競技者一覧'!P106),"")</f>
      </c>
      <c r="M95">
        <f>_xlfn.IFERROR(CONCATENATE(VLOOKUP('競技者一覧'!Q106,'種目コード一覧'!$A$1:$C$223,2,FALSE)," ",REPT("0",VLOOKUP('競技者一覧'!Q106,'種目コード一覧'!$A$1:$C$223,3,FALSE)-LEN('競技者一覧'!R106)),'競技者一覧'!R106),"")</f>
      </c>
      <c r="N95">
        <f>_xlfn.IFERROR(CONCATENATE(VLOOKUP('競技者一覧'!S106,'種目コード一覧'!$A$1:$C$223,2,FALSE)," ",REPT("0",VLOOKUP('競技者一覧'!S106,'種目コード一覧'!$A$1:$C$223,3,FALSE)-LEN('競技者一覧'!T106)),'競技者一覧'!T106),"")</f>
      </c>
      <c r="O95">
        <f>_xlfn.IFERROR(CONCATENATE(VLOOKUP('競技者一覧'!U106,'種目コード一覧'!$A$1:$C$223,2,FALSE)," ",REPT("0",VLOOKUP('競技者一覧'!U106,'種目コード一覧'!$A$1:$C$223,3,FALSE)-LEN('競技者一覧'!V106)),'競技者一覧'!V106),"")</f>
      </c>
    </row>
    <row r="96" spans="1:15" ht="13.5">
      <c r="A96" t="e">
        <f>CONCATENATE($F$2,Sheet4!B96)</f>
        <v>#N/A</v>
      </c>
      <c r="B96" t="str">
        <f>CONCATENATE('競技者一覧'!C107,"(",'競技者一覧'!F107,")")</f>
        <v>()</v>
      </c>
      <c r="C96">
        <f>CONCATENATE('競技者一覧'!D107)</f>
      </c>
      <c r="D96">
        <f>CONCATENATE('競技者一覧'!E107)</f>
      </c>
      <c r="E96">
        <f>_xlfn.IFERROR(VLOOKUP('競技者一覧'!$C$6,Sheet4!$D$2:$E$48,2,FALSE),"")</f>
      </c>
      <c r="F96" t="e">
        <f>VLOOKUP('競技者一覧'!$C$7,'学校番号表'!$B$2:$C$1004,2,FALSE)</f>
        <v>#N/A</v>
      </c>
      <c r="G96">
        <f>CONCATENATE('競技者一覧'!B107)</f>
      </c>
      <c r="H96">
        <f>_xlfn.IFERROR(CONCATENATE(VLOOKUP('競技者一覧'!G107,'種目コード一覧'!$A$1:$C$223,2,FALSE)," ",REPT("0",VLOOKUP('競技者一覧'!G107,'種目コード一覧'!$A$1:$C$223,3,FALSE)-LEN('競技者一覧'!H107)),'競技者一覧'!H107),"")</f>
      </c>
      <c r="I96">
        <f>_xlfn.IFERROR(CONCATENATE(VLOOKUP('競技者一覧'!I107,'種目コード一覧'!$A$1:$C$223,2,FALSE)," ",REPT("0",VLOOKUP('競技者一覧'!I107,'種目コード一覧'!$A$1:$C$223,3,FALSE)-LEN('競技者一覧'!J107)),'競技者一覧'!J107),"")</f>
      </c>
      <c r="J96">
        <f>_xlfn.IFERROR(CONCATENATE(VLOOKUP('競技者一覧'!K107,'種目コード一覧'!$A$1:$C$223,2,FALSE)," ",REPT("0",VLOOKUP('競技者一覧'!K107,'種目コード一覧'!$A$1:$C$223,3,FALSE)-LEN('競技者一覧'!L107)),'競技者一覧'!L107),"")</f>
      </c>
      <c r="K96">
        <f>_xlfn.IFERROR(CONCATENATE(VLOOKUP('競技者一覧'!M107,'種目コード一覧'!$A$1:$C$223,2,FALSE)," ",REPT("0",VLOOKUP('競技者一覧'!M107,'種目コード一覧'!$A$1:$C$223,3,FALSE)-LEN('競技者一覧'!N107)),'競技者一覧'!N107),"")</f>
      </c>
      <c r="L96">
        <f>_xlfn.IFERROR(CONCATENATE(VLOOKUP('競技者一覧'!O107,'種目コード一覧'!$A$1:$C$223,2,FALSE)," ",REPT("0",VLOOKUP('競技者一覧'!O107,'種目コード一覧'!$A$1:$C$223,3,FALSE)-LEN('競技者一覧'!P107)),'競技者一覧'!P107),"")</f>
      </c>
      <c r="M96">
        <f>_xlfn.IFERROR(CONCATENATE(VLOOKUP('競技者一覧'!Q107,'種目コード一覧'!$A$1:$C$223,2,FALSE)," ",REPT("0",VLOOKUP('競技者一覧'!Q107,'種目コード一覧'!$A$1:$C$223,3,FALSE)-LEN('競技者一覧'!R107)),'競技者一覧'!R107),"")</f>
      </c>
      <c r="N96">
        <f>_xlfn.IFERROR(CONCATENATE(VLOOKUP('競技者一覧'!S107,'種目コード一覧'!$A$1:$C$223,2,FALSE)," ",REPT("0",VLOOKUP('競技者一覧'!S107,'種目コード一覧'!$A$1:$C$223,3,FALSE)-LEN('競技者一覧'!T107)),'競技者一覧'!T107),"")</f>
      </c>
      <c r="O96">
        <f>_xlfn.IFERROR(CONCATENATE(VLOOKUP('競技者一覧'!U107,'種目コード一覧'!$A$1:$C$223,2,FALSE)," ",REPT("0",VLOOKUP('競技者一覧'!U107,'種目コード一覧'!$A$1:$C$223,3,FALSE)-LEN('競技者一覧'!V107)),'競技者一覧'!V107),"")</f>
      </c>
    </row>
    <row r="97" spans="1:15" ht="13.5">
      <c r="A97" t="e">
        <f>CONCATENATE($F$2,Sheet4!B97)</f>
        <v>#N/A</v>
      </c>
      <c r="B97" t="str">
        <f>CONCATENATE('競技者一覧'!C108,"(",'競技者一覧'!F108,")")</f>
        <v>()</v>
      </c>
      <c r="C97">
        <f>CONCATENATE('競技者一覧'!D108)</f>
      </c>
      <c r="D97">
        <f>CONCATENATE('競技者一覧'!E108)</f>
      </c>
      <c r="E97">
        <f>_xlfn.IFERROR(VLOOKUP('競技者一覧'!$C$6,Sheet4!$D$2:$E$48,2,FALSE),"")</f>
      </c>
      <c r="F97" t="e">
        <f>VLOOKUP('競技者一覧'!$C$7,'学校番号表'!$B$2:$C$1004,2,FALSE)</f>
        <v>#N/A</v>
      </c>
      <c r="G97">
        <f>CONCATENATE('競技者一覧'!B108)</f>
      </c>
      <c r="H97">
        <f>_xlfn.IFERROR(CONCATENATE(VLOOKUP('競技者一覧'!G108,'種目コード一覧'!$A$1:$C$223,2,FALSE)," ",REPT("0",VLOOKUP('競技者一覧'!G108,'種目コード一覧'!$A$1:$C$223,3,FALSE)-LEN('競技者一覧'!H108)),'競技者一覧'!H108),"")</f>
      </c>
      <c r="I97">
        <f>_xlfn.IFERROR(CONCATENATE(VLOOKUP('競技者一覧'!I108,'種目コード一覧'!$A$1:$C$223,2,FALSE)," ",REPT("0",VLOOKUP('競技者一覧'!I108,'種目コード一覧'!$A$1:$C$223,3,FALSE)-LEN('競技者一覧'!J108)),'競技者一覧'!J108),"")</f>
      </c>
      <c r="J97">
        <f>_xlfn.IFERROR(CONCATENATE(VLOOKUP('競技者一覧'!K108,'種目コード一覧'!$A$1:$C$223,2,FALSE)," ",REPT("0",VLOOKUP('競技者一覧'!K108,'種目コード一覧'!$A$1:$C$223,3,FALSE)-LEN('競技者一覧'!L108)),'競技者一覧'!L108),"")</f>
      </c>
      <c r="K97">
        <f>_xlfn.IFERROR(CONCATENATE(VLOOKUP('競技者一覧'!M108,'種目コード一覧'!$A$1:$C$223,2,FALSE)," ",REPT("0",VLOOKUP('競技者一覧'!M108,'種目コード一覧'!$A$1:$C$223,3,FALSE)-LEN('競技者一覧'!N108)),'競技者一覧'!N108),"")</f>
      </c>
      <c r="L97">
        <f>_xlfn.IFERROR(CONCATENATE(VLOOKUP('競技者一覧'!O108,'種目コード一覧'!$A$1:$C$223,2,FALSE)," ",REPT("0",VLOOKUP('競技者一覧'!O108,'種目コード一覧'!$A$1:$C$223,3,FALSE)-LEN('競技者一覧'!P108)),'競技者一覧'!P108),"")</f>
      </c>
      <c r="M97">
        <f>_xlfn.IFERROR(CONCATENATE(VLOOKUP('競技者一覧'!Q108,'種目コード一覧'!$A$1:$C$223,2,FALSE)," ",REPT("0",VLOOKUP('競技者一覧'!Q108,'種目コード一覧'!$A$1:$C$223,3,FALSE)-LEN('競技者一覧'!R108)),'競技者一覧'!R108),"")</f>
      </c>
      <c r="N97">
        <f>_xlfn.IFERROR(CONCATENATE(VLOOKUP('競技者一覧'!S108,'種目コード一覧'!$A$1:$C$223,2,FALSE)," ",REPT("0",VLOOKUP('競技者一覧'!S108,'種目コード一覧'!$A$1:$C$223,3,FALSE)-LEN('競技者一覧'!T108)),'競技者一覧'!T108),"")</f>
      </c>
      <c r="O97">
        <f>_xlfn.IFERROR(CONCATENATE(VLOOKUP('競技者一覧'!U108,'種目コード一覧'!$A$1:$C$223,2,FALSE)," ",REPT("0",VLOOKUP('競技者一覧'!U108,'種目コード一覧'!$A$1:$C$223,3,FALSE)-LEN('競技者一覧'!V108)),'競技者一覧'!V108),"")</f>
      </c>
    </row>
    <row r="98" spans="1:15" ht="13.5">
      <c r="A98" t="e">
        <f>CONCATENATE($F$2,Sheet4!B98)</f>
        <v>#N/A</v>
      </c>
      <c r="B98" t="str">
        <f>CONCATENATE('競技者一覧'!C109,"(",'競技者一覧'!F109,")")</f>
        <v>()</v>
      </c>
      <c r="C98">
        <f>CONCATENATE('競技者一覧'!D109)</f>
      </c>
      <c r="D98">
        <f>CONCATENATE('競技者一覧'!E109)</f>
      </c>
      <c r="E98">
        <f>_xlfn.IFERROR(VLOOKUP('競技者一覧'!$C$6,Sheet4!$D$2:$E$48,2,FALSE),"")</f>
      </c>
      <c r="F98" t="e">
        <f>VLOOKUP('競技者一覧'!$C$7,'学校番号表'!$B$2:$C$1004,2,FALSE)</f>
        <v>#N/A</v>
      </c>
      <c r="G98">
        <f>CONCATENATE('競技者一覧'!B109)</f>
      </c>
      <c r="H98">
        <f>_xlfn.IFERROR(CONCATENATE(VLOOKUP('競技者一覧'!G109,'種目コード一覧'!$A$1:$C$223,2,FALSE)," ",REPT("0",VLOOKUP('競技者一覧'!G109,'種目コード一覧'!$A$1:$C$223,3,FALSE)-LEN('競技者一覧'!H109)),'競技者一覧'!H109),"")</f>
      </c>
      <c r="I98">
        <f>_xlfn.IFERROR(CONCATENATE(VLOOKUP('競技者一覧'!I109,'種目コード一覧'!$A$1:$C$223,2,FALSE)," ",REPT("0",VLOOKUP('競技者一覧'!I109,'種目コード一覧'!$A$1:$C$223,3,FALSE)-LEN('競技者一覧'!J109)),'競技者一覧'!J109),"")</f>
      </c>
      <c r="J98">
        <f>_xlfn.IFERROR(CONCATENATE(VLOOKUP('競技者一覧'!K109,'種目コード一覧'!$A$1:$C$223,2,FALSE)," ",REPT("0",VLOOKUP('競技者一覧'!K109,'種目コード一覧'!$A$1:$C$223,3,FALSE)-LEN('競技者一覧'!L109)),'競技者一覧'!L109),"")</f>
      </c>
      <c r="K98">
        <f>_xlfn.IFERROR(CONCATENATE(VLOOKUP('競技者一覧'!M109,'種目コード一覧'!$A$1:$C$223,2,FALSE)," ",REPT("0",VLOOKUP('競技者一覧'!M109,'種目コード一覧'!$A$1:$C$223,3,FALSE)-LEN('競技者一覧'!N109)),'競技者一覧'!N109),"")</f>
      </c>
      <c r="L98">
        <f>_xlfn.IFERROR(CONCATENATE(VLOOKUP('競技者一覧'!O109,'種目コード一覧'!$A$1:$C$223,2,FALSE)," ",REPT("0",VLOOKUP('競技者一覧'!O109,'種目コード一覧'!$A$1:$C$223,3,FALSE)-LEN('競技者一覧'!P109)),'競技者一覧'!P109),"")</f>
      </c>
      <c r="M98">
        <f>_xlfn.IFERROR(CONCATENATE(VLOOKUP('競技者一覧'!Q109,'種目コード一覧'!$A$1:$C$223,2,FALSE)," ",REPT("0",VLOOKUP('競技者一覧'!Q109,'種目コード一覧'!$A$1:$C$223,3,FALSE)-LEN('競技者一覧'!R109)),'競技者一覧'!R109),"")</f>
      </c>
      <c r="N98">
        <f>_xlfn.IFERROR(CONCATENATE(VLOOKUP('競技者一覧'!S109,'種目コード一覧'!$A$1:$C$223,2,FALSE)," ",REPT("0",VLOOKUP('競技者一覧'!S109,'種目コード一覧'!$A$1:$C$223,3,FALSE)-LEN('競技者一覧'!T109)),'競技者一覧'!T109),"")</f>
      </c>
      <c r="O98">
        <f>_xlfn.IFERROR(CONCATENATE(VLOOKUP('競技者一覧'!U109,'種目コード一覧'!$A$1:$C$223,2,FALSE)," ",REPT("0",VLOOKUP('競技者一覧'!U109,'種目コード一覧'!$A$1:$C$223,3,FALSE)-LEN('競技者一覧'!V109)),'競技者一覧'!V109),"")</f>
      </c>
    </row>
    <row r="99" spans="1:15" ht="13.5">
      <c r="A99" t="e">
        <f>CONCATENATE($F$2,Sheet4!B99)</f>
        <v>#N/A</v>
      </c>
      <c r="B99" t="str">
        <f>CONCATENATE('競技者一覧'!C110,"(",'競技者一覧'!F110,")")</f>
        <v>()</v>
      </c>
      <c r="C99">
        <f>CONCATENATE('競技者一覧'!D110)</f>
      </c>
      <c r="D99">
        <f>CONCATENATE('競技者一覧'!E110)</f>
      </c>
      <c r="E99">
        <f>_xlfn.IFERROR(VLOOKUP('競技者一覧'!$C$6,Sheet4!$D$2:$E$48,2,FALSE),"")</f>
      </c>
      <c r="F99" t="e">
        <f>VLOOKUP('競技者一覧'!$C$7,'学校番号表'!$B$2:$C$1004,2,FALSE)</f>
        <v>#N/A</v>
      </c>
      <c r="G99">
        <f>CONCATENATE('競技者一覧'!B110)</f>
      </c>
      <c r="H99">
        <f>_xlfn.IFERROR(CONCATENATE(VLOOKUP('競技者一覧'!G110,'種目コード一覧'!$A$1:$C$223,2,FALSE)," ",REPT("0",VLOOKUP('競技者一覧'!G110,'種目コード一覧'!$A$1:$C$223,3,FALSE)-LEN('競技者一覧'!H110)),'競技者一覧'!H110),"")</f>
      </c>
      <c r="I99">
        <f>_xlfn.IFERROR(CONCATENATE(VLOOKUP('競技者一覧'!I110,'種目コード一覧'!$A$1:$C$223,2,FALSE)," ",REPT("0",VLOOKUP('競技者一覧'!I110,'種目コード一覧'!$A$1:$C$223,3,FALSE)-LEN('競技者一覧'!J110)),'競技者一覧'!J110),"")</f>
      </c>
      <c r="J99">
        <f>_xlfn.IFERROR(CONCATENATE(VLOOKUP('競技者一覧'!K110,'種目コード一覧'!$A$1:$C$223,2,FALSE)," ",REPT("0",VLOOKUP('競技者一覧'!K110,'種目コード一覧'!$A$1:$C$223,3,FALSE)-LEN('競技者一覧'!L110)),'競技者一覧'!L110),"")</f>
      </c>
      <c r="K99">
        <f>_xlfn.IFERROR(CONCATENATE(VLOOKUP('競技者一覧'!M110,'種目コード一覧'!$A$1:$C$223,2,FALSE)," ",REPT("0",VLOOKUP('競技者一覧'!M110,'種目コード一覧'!$A$1:$C$223,3,FALSE)-LEN('競技者一覧'!N110)),'競技者一覧'!N110),"")</f>
      </c>
      <c r="L99">
        <f>_xlfn.IFERROR(CONCATENATE(VLOOKUP('競技者一覧'!O110,'種目コード一覧'!$A$1:$C$223,2,FALSE)," ",REPT("0",VLOOKUP('競技者一覧'!O110,'種目コード一覧'!$A$1:$C$223,3,FALSE)-LEN('競技者一覧'!P110)),'競技者一覧'!P110),"")</f>
      </c>
      <c r="M99">
        <f>_xlfn.IFERROR(CONCATENATE(VLOOKUP('競技者一覧'!Q110,'種目コード一覧'!$A$1:$C$223,2,FALSE)," ",REPT("0",VLOOKUP('競技者一覧'!Q110,'種目コード一覧'!$A$1:$C$223,3,FALSE)-LEN('競技者一覧'!R110)),'競技者一覧'!R110),"")</f>
      </c>
      <c r="N99">
        <f>_xlfn.IFERROR(CONCATENATE(VLOOKUP('競技者一覧'!S110,'種目コード一覧'!$A$1:$C$223,2,FALSE)," ",REPT("0",VLOOKUP('競技者一覧'!S110,'種目コード一覧'!$A$1:$C$223,3,FALSE)-LEN('競技者一覧'!T110)),'競技者一覧'!T110),"")</f>
      </c>
      <c r="O99">
        <f>_xlfn.IFERROR(CONCATENATE(VLOOKUP('競技者一覧'!U110,'種目コード一覧'!$A$1:$C$223,2,FALSE)," ",REPT("0",VLOOKUP('競技者一覧'!U110,'種目コード一覧'!$A$1:$C$223,3,FALSE)-LEN('競技者一覧'!V110)),'競技者一覧'!V110),"")</f>
      </c>
    </row>
    <row r="100" spans="1:15" ht="13.5">
      <c r="A100" t="e">
        <f>CONCATENATE($F$2,Sheet4!B100)</f>
        <v>#N/A</v>
      </c>
      <c r="B100" t="str">
        <f>CONCATENATE('競技者一覧'!C111,"(",'競技者一覧'!F111,")")</f>
        <v>()</v>
      </c>
      <c r="C100">
        <f>CONCATENATE('競技者一覧'!D111)</f>
      </c>
      <c r="D100">
        <f>CONCATENATE('競技者一覧'!E111)</f>
      </c>
      <c r="E100">
        <f>_xlfn.IFERROR(VLOOKUP('競技者一覧'!$C$6,Sheet4!$D$2:$E$48,2,FALSE),"")</f>
      </c>
      <c r="F100" t="e">
        <f>VLOOKUP('競技者一覧'!$C$7,'学校番号表'!$B$2:$C$1004,2,FALSE)</f>
        <v>#N/A</v>
      </c>
      <c r="G100">
        <f>CONCATENATE('競技者一覧'!B111)</f>
      </c>
      <c r="H100">
        <f>_xlfn.IFERROR(CONCATENATE(VLOOKUP('競技者一覧'!G111,'種目コード一覧'!$A$1:$C$223,2,FALSE)," ",REPT("0",VLOOKUP('競技者一覧'!G111,'種目コード一覧'!$A$1:$C$223,3,FALSE)-LEN('競技者一覧'!H111)),'競技者一覧'!H111),"")</f>
      </c>
      <c r="I100">
        <f>_xlfn.IFERROR(CONCATENATE(VLOOKUP('競技者一覧'!I111,'種目コード一覧'!$A$1:$C$223,2,FALSE)," ",REPT("0",VLOOKUP('競技者一覧'!I111,'種目コード一覧'!$A$1:$C$223,3,FALSE)-LEN('競技者一覧'!J111)),'競技者一覧'!J111),"")</f>
      </c>
      <c r="J100">
        <f>_xlfn.IFERROR(CONCATENATE(VLOOKUP('競技者一覧'!K111,'種目コード一覧'!$A$1:$C$223,2,FALSE)," ",REPT("0",VLOOKUP('競技者一覧'!K111,'種目コード一覧'!$A$1:$C$223,3,FALSE)-LEN('競技者一覧'!L111)),'競技者一覧'!L111),"")</f>
      </c>
      <c r="K100">
        <f>_xlfn.IFERROR(CONCATENATE(VLOOKUP('競技者一覧'!M111,'種目コード一覧'!$A$1:$C$223,2,FALSE)," ",REPT("0",VLOOKUP('競技者一覧'!M111,'種目コード一覧'!$A$1:$C$223,3,FALSE)-LEN('競技者一覧'!N111)),'競技者一覧'!N111),"")</f>
      </c>
      <c r="L100">
        <f>_xlfn.IFERROR(CONCATENATE(VLOOKUP('競技者一覧'!O111,'種目コード一覧'!$A$1:$C$223,2,FALSE)," ",REPT("0",VLOOKUP('競技者一覧'!O111,'種目コード一覧'!$A$1:$C$223,3,FALSE)-LEN('競技者一覧'!P111)),'競技者一覧'!P111),"")</f>
      </c>
      <c r="M100">
        <f>_xlfn.IFERROR(CONCATENATE(VLOOKUP('競技者一覧'!Q111,'種目コード一覧'!$A$1:$C$223,2,FALSE)," ",REPT("0",VLOOKUP('競技者一覧'!Q111,'種目コード一覧'!$A$1:$C$223,3,FALSE)-LEN('競技者一覧'!R111)),'競技者一覧'!R111),"")</f>
      </c>
      <c r="N100">
        <f>_xlfn.IFERROR(CONCATENATE(VLOOKUP('競技者一覧'!S111,'種目コード一覧'!$A$1:$C$223,2,FALSE)," ",REPT("0",VLOOKUP('競技者一覧'!S111,'種目コード一覧'!$A$1:$C$223,3,FALSE)-LEN('競技者一覧'!T111)),'競技者一覧'!T111),"")</f>
      </c>
      <c r="O100">
        <f>_xlfn.IFERROR(CONCATENATE(VLOOKUP('競技者一覧'!U111,'種目コード一覧'!$A$1:$C$223,2,FALSE)," ",REPT("0",VLOOKUP('競技者一覧'!U111,'種目コード一覧'!$A$1:$C$223,3,FALSE)-LEN('競技者一覧'!V111)),'競技者一覧'!V111),"")</f>
      </c>
    </row>
    <row r="101" spans="1:15" ht="13.5">
      <c r="A101" t="e">
        <f>CONCATENATE($F$2,Sheet4!B101)</f>
        <v>#N/A</v>
      </c>
      <c r="B101" t="str">
        <f>CONCATENATE('競技者一覧'!C112,"(",'競技者一覧'!F112,")")</f>
        <v>()</v>
      </c>
      <c r="C101">
        <f>CONCATENATE('競技者一覧'!D112)</f>
      </c>
      <c r="D101">
        <f>CONCATENATE('競技者一覧'!E112)</f>
      </c>
      <c r="E101">
        <f>_xlfn.IFERROR(VLOOKUP('競技者一覧'!$C$6,Sheet4!$D$2:$E$48,2,FALSE),"")</f>
      </c>
      <c r="F101" t="e">
        <f>VLOOKUP('競技者一覧'!$C$7,'学校番号表'!$B$2:$C$1004,2,FALSE)</f>
        <v>#N/A</v>
      </c>
      <c r="G101">
        <f>CONCATENATE('競技者一覧'!B112)</f>
      </c>
      <c r="H101">
        <f>_xlfn.IFERROR(CONCATENATE(VLOOKUP('競技者一覧'!G112,'種目コード一覧'!$A$1:$C$223,2,FALSE)," ",REPT("0",VLOOKUP('競技者一覧'!G112,'種目コード一覧'!$A$1:$C$223,3,FALSE)-LEN('競技者一覧'!H112)),'競技者一覧'!H112),"")</f>
      </c>
      <c r="I101">
        <f>_xlfn.IFERROR(CONCATENATE(VLOOKUP('競技者一覧'!I112,'種目コード一覧'!$A$1:$C$223,2,FALSE)," ",REPT("0",VLOOKUP('競技者一覧'!I112,'種目コード一覧'!$A$1:$C$223,3,FALSE)-LEN('競技者一覧'!J112)),'競技者一覧'!J112),"")</f>
      </c>
      <c r="J101">
        <f>_xlfn.IFERROR(CONCATENATE(VLOOKUP('競技者一覧'!K112,'種目コード一覧'!$A$1:$C$223,2,FALSE)," ",REPT("0",VLOOKUP('競技者一覧'!K112,'種目コード一覧'!$A$1:$C$223,3,FALSE)-LEN('競技者一覧'!L112)),'競技者一覧'!L112),"")</f>
      </c>
      <c r="K101">
        <f>_xlfn.IFERROR(CONCATENATE(VLOOKUP('競技者一覧'!M112,'種目コード一覧'!$A$1:$C$223,2,FALSE)," ",REPT("0",VLOOKUP('競技者一覧'!M112,'種目コード一覧'!$A$1:$C$223,3,FALSE)-LEN('競技者一覧'!N112)),'競技者一覧'!N112),"")</f>
      </c>
      <c r="L101">
        <f>_xlfn.IFERROR(CONCATENATE(VLOOKUP('競技者一覧'!O112,'種目コード一覧'!$A$1:$C$223,2,FALSE)," ",REPT("0",VLOOKUP('競技者一覧'!O112,'種目コード一覧'!$A$1:$C$223,3,FALSE)-LEN('競技者一覧'!P112)),'競技者一覧'!P112),"")</f>
      </c>
      <c r="M101">
        <f>_xlfn.IFERROR(CONCATENATE(VLOOKUP('競技者一覧'!Q112,'種目コード一覧'!$A$1:$C$223,2,FALSE)," ",REPT("0",VLOOKUP('競技者一覧'!Q112,'種目コード一覧'!$A$1:$C$223,3,FALSE)-LEN('競技者一覧'!R112)),'競技者一覧'!R112),"")</f>
      </c>
      <c r="N101">
        <f>_xlfn.IFERROR(CONCATENATE(VLOOKUP('競技者一覧'!S112,'種目コード一覧'!$A$1:$C$223,2,FALSE)," ",REPT("0",VLOOKUP('競技者一覧'!S112,'種目コード一覧'!$A$1:$C$223,3,FALSE)-LEN('競技者一覧'!T112)),'競技者一覧'!T112),"")</f>
      </c>
      <c r="O101">
        <f>_xlfn.IFERROR(CONCATENATE(VLOOKUP('競技者一覧'!U112,'種目コード一覧'!$A$1:$C$223,2,FALSE)," ",REPT("0",VLOOKUP('競技者一覧'!U112,'種目コード一覧'!$A$1:$C$223,3,FALSE)-LEN('競技者一覧'!V112)),'競技者一覧'!V112),"")</f>
      </c>
    </row>
  </sheetData>
  <sheetProtection password="EA74" sheet="1"/>
  <printOptions/>
  <pageMargins left="0.7" right="0.7" top="0.75" bottom="0.75" header="0.3" footer="0.3"/>
  <pageSetup horizontalDpi="300" verticalDpi="300" orientation="landscape"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吉村誠</cp:lastModifiedBy>
  <cp:lastPrinted>2021-08-25T01:15:32Z</cp:lastPrinted>
  <dcterms:created xsi:type="dcterms:W3CDTF">2009-05-11T02:23:21Z</dcterms:created>
  <dcterms:modified xsi:type="dcterms:W3CDTF">2021-08-26T03:46:38Z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